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ent Budget" sheetId="1" r:id="rId5"/>
    <sheet state="visible" name="Event Agendas" sheetId="2" r:id="rId6"/>
    <sheet state="visible" name="Event Checklist" sheetId="3" r:id="rId7"/>
    <sheet state="visible" name="Event Layouts"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34">
      <text>
        <t xml:space="preserve">Need to update when cost is determined for red cells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N11">
      <text>
        <t xml:space="preserve">Is it reasonable for a team to conduct 2 Tech Trials in 4 minutes? If not, then we need to adjust the minimum cycle time for 2+ fields.</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This could be a separate sheet, if desired
</t>
      </text>
    </comment>
    <comment authorId="0" ref="A18">
      <text>
        <t xml:space="preserve">Will add links when these resources are created</t>
      </text>
    </comment>
  </commentList>
</comments>
</file>

<file path=xl/sharedStrings.xml><?xml version="1.0" encoding="utf-8"?>
<sst xmlns="http://schemas.openxmlformats.org/spreadsheetml/2006/main" count="334" uniqueCount="220">
  <si>
    <t>See this document:</t>
  </si>
  <si>
    <t>Event Checklist</t>
  </si>
  <si>
    <t xml:space="preserve">NEW: Interactive Event Agenda Web Tool: </t>
  </si>
  <si>
    <t>Event Budget</t>
  </si>
  <si>
    <t>Event Layouts</t>
  </si>
  <si>
    <t xml:space="preserve">Instructions: Make a copy and edit the fields highlighted in yellow. </t>
  </si>
  <si>
    <r>
      <rPr>
        <b/>
        <color rgb="FF1155CC"/>
        <sz val="18.0"/>
        <u/>
      </rPr>
      <t>www.teamalliance.org/agenda-builder</t>
    </r>
    <r>
      <rPr>
        <b/>
        <sz val="18.0"/>
      </rPr>
      <t xml:space="preserve"> </t>
    </r>
  </si>
  <si>
    <t>Total Income</t>
  </si>
  <si>
    <t>INITIAL PLANNING</t>
  </si>
  <si>
    <t>ASSIGNED TO</t>
  </si>
  <si>
    <t>NOTES</t>
  </si>
  <si>
    <t>Contact TEAM Alliance to inquire about hosting an event (support@teamalliance.org)</t>
  </si>
  <si>
    <t>Use the web tool to create an agenda, then copy/paste it into your event page.</t>
  </si>
  <si>
    <t>Discuss what types of event(s) to host:
- Program Types: SRM (indi, BOLT, RVR), SRC
- Event Levels: Pre-Qualifying, Qualifying, and Championship Events</t>
  </si>
  <si>
    <t>Review the Event Host Support packages and Event Budget</t>
  </si>
  <si>
    <t>Estimate the event capacity for each program type</t>
  </si>
  <si>
    <t>Create a tentative event agenda and identify the setup day/time</t>
  </si>
  <si>
    <t>Identify core resources:
- Volunteers / Staffing 
- Equipment
- Venue</t>
  </si>
  <si>
    <t>Complete the Background Check (if needed)</t>
  </si>
  <si>
    <t>If available, take your event staff/volunteers to an event and shadow the roles. TEAM Alliance can assist with finding events and making an introduction.</t>
  </si>
  <si>
    <t xml:space="preserve">Note: The Event Agenda Web Tool is based on this spreadsheet, but is much easier to use. For now, we are leaving this portion of the spreadsheet for reference only, but it's recommended to use the Event Agenda Web Tool instead. </t>
  </si>
  <si>
    <t>Develop a tentative layout of the event and equipment needed</t>
  </si>
  <si>
    <t>SRM Event Agenda</t>
  </si>
  <si>
    <t>Determine if/how you will offer food or concessions</t>
  </si>
  <si>
    <t>SRC Event Agenda</t>
  </si>
  <si>
    <t>Identify parking for event attendees</t>
  </si>
  <si>
    <t>SRM Events</t>
  </si>
  <si>
    <t>Determine if the venue requires insurance, security or custodial services</t>
  </si>
  <si>
    <t>Total Expenses</t>
  </si>
  <si>
    <t>Qualifying Event</t>
  </si>
  <si>
    <r>
      <rPr/>
      <t xml:space="preserve">Post the event on </t>
    </r>
    <r>
      <rPr>
        <color rgb="FF1155CC"/>
        <u/>
      </rPr>
      <t>myTEAMevents.org</t>
    </r>
  </si>
  <si>
    <t>Championship Event</t>
  </si>
  <si>
    <t>SRC Events</t>
  </si>
  <si>
    <t>SRC Cycle Times (minutes)</t>
  </si>
  <si>
    <t>SRM - indi</t>
  </si>
  <si>
    <t>SRM - BOLT</t>
  </si>
  <si>
    <t>SRM - RVR</t>
  </si>
  <si>
    <t>Event Profit</t>
  </si>
  <si>
    <t>SRC</t>
  </si>
  <si>
    <t>1 Field</t>
  </si>
  <si>
    <t>2+ Fields</t>
  </si>
  <si>
    <t># Teams</t>
  </si>
  <si>
    <t>TRAINING</t>
  </si>
  <si>
    <t>INCOME</t>
  </si>
  <si>
    <t>26-27 TEAM Alliance In-Person Event Registration Fees</t>
  </si>
  <si>
    <t>Team Check-in volunteers review the volunteer role overview</t>
  </si>
  <si>
    <t>SRM Evaluators review the SRM Competition Manual and available training materials</t>
  </si>
  <si>
    <t>SRM Inspectors review the SRM Inspector volunteer role overview</t>
  </si>
  <si>
    <t>Registration Fees</t>
  </si>
  <si>
    <t>SRC Head Referees &amp; Scorekeepers review the SRC Competition Manual and available training resources</t>
  </si>
  <si>
    <t># of Teams</t>
  </si>
  <si>
    <t># Missions per Team</t>
  </si>
  <si>
    <t>SRC Inspectors review the SRC Inspector volunteer role overview</t>
  </si>
  <si>
    <t>Pre-Qualifying Event</t>
  </si>
  <si>
    <t>Emcee/Announcer reviews the volunteer role overview</t>
  </si>
  <si>
    <t>Queuer reviews the volunteer role overview</t>
  </si>
  <si>
    <t>Matches</t>
  </si>
  <si>
    <t>Event Fees</t>
  </si>
  <si>
    <t>Event Host and Event Technology Manager complete the competition application training</t>
  </si>
  <si>
    <t>2 - 3 MONTHS PRIOR TO THE EVENT</t>
  </si>
  <si>
    <t>Confirm the facility/venue reservation</t>
  </si>
  <si>
    <t>Mission Cycle Time (minutes)</t>
  </si>
  <si>
    <t>Review the registered team list with TEAM Alliance if there are any concerns about the event capacity</t>
  </si>
  <si>
    <t>#  Matches / Team</t>
  </si>
  <si>
    <t>Finalize the number of competition fields and game kits (SRC only) needed</t>
  </si>
  <si>
    <t>N/A</t>
  </si>
  <si>
    <t>Finals Bracket Matches</t>
  </si>
  <si>
    <t>If receiving an Event Host Support package for competition equipment, awards and swag, verify with TEAM Alliance those items have been shipped.</t>
  </si>
  <si>
    <t>If borrowing competition fields, verify fields will be available for the event setup date.</t>
  </si>
  <si>
    <t>Break Time Between Missions (minutes)</t>
  </si>
  <si>
    <t>Confirm availability for all equipment needed for the event.</t>
  </si>
  <si>
    <t>Match Cycle Time (minutes)</t>
  </si>
  <si>
    <t>Review final event layout with TEAM Alliance including, fields, displays, A/V, Team Check-in, Inspection, Queuing, and Team Staging</t>
  </si>
  <si>
    <t>Run through a practice event to verify venue WiFi and other technology functionality</t>
  </si>
  <si>
    <t xml:space="preserve">Create a plan for the concession stand and volunteer food / snacks, (if applicable) </t>
  </si>
  <si>
    <t>Identify and confirm event volunteers and set-up volunteers</t>
  </si>
  <si>
    <t>Order Referee / Volunteer shirts, if applicable</t>
  </si>
  <si>
    <t>1 MONTH PRIOR TO THE EVENT</t>
  </si>
  <si>
    <t>Reach out to TEAM Alliance to discuss any concerns or questions</t>
  </si>
  <si>
    <t>Review your event page and make any updates to the agenda, if needed</t>
  </si>
  <si>
    <t>16+ Teams</t>
  </si>
  <si>
    <t>Fields</t>
  </si>
  <si>
    <t>Discuss a safety plan with the venue owners and share it with local emergency and/or security providers</t>
  </si>
  <si>
    <t>Match Fields</t>
  </si>
  <si>
    <t>If playing music, create a playlist that is appropriate for all ages and ensure proper licenses policies are followed</t>
  </si>
  <si>
    <t>Finalize event volunteers and verify they have completed their training</t>
  </si>
  <si>
    <t>12-15 Teams</t>
  </si>
  <si>
    <t>Confirm Referee / Volunteer shirts have been delivered, if applicable</t>
  </si>
  <si>
    <t>Total Mission Time (minutes)</t>
  </si>
  <si>
    <t>Finalize and order/print any additional event signage</t>
  </si>
  <si>
    <t>1-2 WEEKS PRIOR TO THE EVENT</t>
  </si>
  <si>
    <t>Reach out to TEAM Alliance to discuss any concerns or questions. Verify that you have a TEAM Alliance phone number to call if any issues arise on the event day.</t>
  </si>
  <si>
    <t>Confirm the venue open and closing times to ensure availability</t>
  </si>
  <si>
    <t>Confirm concession stand details, if applicable</t>
  </si>
  <si>
    <t>Order volunteer / event staff food and beverages</t>
  </si>
  <si>
    <t>Send volunteers and teams an email with any relevant details about the event</t>
  </si>
  <si>
    <t>Purchase and organize supplies (pens, clipboards, stapler, Gaffers tape)</t>
  </si>
  <si>
    <t>Sub-Total</t>
  </si>
  <si>
    <t>Print paper scoresheets (if not using handheld tablets)</t>
  </si>
  <si>
    <t>Print a SRM and SRC Competition Manual for reference</t>
  </si>
  <si>
    <t>Print Inspection sheets (if not using laptops / tablets)</t>
  </si>
  <si>
    <t>Confirm all equipment needed (competition fields, A/V, tablets, tables, chairs, printer, laptops, extension cords, displays, etc.)</t>
  </si>
  <si>
    <t>DAY PRIOR TO THE EVENT</t>
  </si>
  <si>
    <t>Set up Team Staging area with tables, chairs, and power strips/extension cords</t>
  </si>
  <si>
    <t>Print Team Signs, if desired</t>
  </si>
  <si>
    <t>Set up Team Check-in table with a laptop / tablet to check-in teams</t>
  </si>
  <si>
    <t>Set up Inspection table(s) with the SRC sizing tool, printed inspection sheets or tablets/laptops</t>
  </si>
  <si>
    <t xml:space="preserve">Set up Competition Fields </t>
  </si>
  <si>
    <t>Print Field Signs and tape next to the field</t>
  </si>
  <si>
    <t>Set up Displays</t>
  </si>
  <si>
    <t>Match Time  - Per Heat (minutes)</t>
  </si>
  <si>
    <t>Set up Queuing tables and chairs</t>
  </si>
  <si>
    <t>Set up Volunteer / Printer Station</t>
  </si>
  <si>
    <t>Other Income</t>
  </si>
  <si>
    <t>If applicable set up stanchions to separate the audience area from the competition fields</t>
  </si>
  <si>
    <t>Estimated Income</t>
  </si>
  <si>
    <t>Ensure all cords are safely secured</t>
  </si>
  <si>
    <t>Post event signage</t>
  </si>
  <si>
    <t>Set up concession area, if applicable</t>
  </si>
  <si>
    <t>Verify trophies and medals are present</t>
  </si>
  <si>
    <t>Concessions</t>
  </si>
  <si>
    <t>8-12 Teams</t>
  </si>
  <si>
    <t>Print out participation certificates, if applicable</t>
  </si>
  <si>
    <t>Test all A/V equipment and printer</t>
  </si>
  <si>
    <t>Sponsorships</t>
  </si>
  <si>
    <t>Ensure handheld tablets are charged</t>
  </si>
  <si>
    <t>Total Mission Time (hours)</t>
  </si>
  <si>
    <t>Other</t>
  </si>
  <si>
    <t>EVENT DAY</t>
  </si>
  <si>
    <t xml:space="preserve">Open / unlock venue. </t>
  </si>
  <si>
    <t>Ensure restrooms are unlocked and stocked.</t>
  </si>
  <si>
    <t>Post any remaining event signage, if needed</t>
  </si>
  <si>
    <t>Set up volunteer snacks / beverages</t>
  </si>
  <si>
    <t>Finalize concession stand set up, if applicable</t>
  </si>
  <si>
    <t xml:space="preserve">Greet your volunteers and teams! </t>
  </si>
  <si>
    <t>Direct volunteers to their assigned areas and provide any last-minute training. Provide them with the event agenda and volunteer shirts, if applicable. If any volunteers do not attend, find replacements for these roles.</t>
  </si>
  <si>
    <t>Expenses</t>
  </si>
  <si>
    <t>Match Time - Per Heat (hours)</t>
  </si>
  <si>
    <t xml:space="preserve">Verify with the Team Check-in Volunteer that all teams are checked-in at least 10 minutes before the Opening Ceremony. </t>
  </si>
  <si>
    <t>Create and print the match schedule and remove any teams that are not checked-in and are not likely to attend.</t>
  </si>
  <si>
    <t>Competition Fields</t>
  </si>
  <si>
    <t>Cost</t>
  </si>
  <si>
    <t>Quantity</t>
  </si>
  <si>
    <t>Total</t>
  </si>
  <si>
    <t>Conduct the Opening Ceremony and distribute match schedules.</t>
  </si>
  <si>
    <t>Notes</t>
  </si>
  <si>
    <t>Check-in with the volunteers throughout the event to see if they have any questions or need a break.</t>
  </si>
  <si>
    <t>SRM - indi Fields (4-pack)</t>
  </si>
  <si>
    <t>For SRC events, print out match schedules for Heats 2 and 3, when appropriate, and distribute to teams.</t>
  </si>
  <si>
    <t>Match Time - Finals Bracket (minutes)</t>
  </si>
  <si>
    <t>After matches / missions have concluded, ensure the award winners are added correctly in the competition application, and print award ceremony scripts (or view on a tablet)</t>
  </si>
  <si>
    <t>Prepare Trophies and Medals for the Award ceremony</t>
  </si>
  <si>
    <t>Conduct the Awards Ceremony</t>
  </si>
  <si>
    <t>Thank your volunteers, teams, parents and sponsors for their support!</t>
  </si>
  <si>
    <t>Finalize the event in the competition application after the Award Ceremony is complete</t>
  </si>
  <si>
    <t>Tear down / clean up the venue</t>
  </si>
  <si>
    <t>(1) 4-Pack free with Event Support Package. This provides enough for (2) indi Competition Fields</t>
  </si>
  <si>
    <t>SRM - BOLT Field</t>
  </si>
  <si>
    <t>(2) Fields free with Event Support Package</t>
  </si>
  <si>
    <t>SRM - RVR Field</t>
  </si>
  <si>
    <t>Sample Agenda - No Lunch Break</t>
  </si>
  <si>
    <t>Match Time - Finals Bracket (hours)</t>
  </si>
  <si>
    <t>SRC Field</t>
  </si>
  <si>
    <t>SRC 26-27 Game Element Kit</t>
  </si>
  <si>
    <t>Activity</t>
  </si>
  <si>
    <t>Start Time</t>
  </si>
  <si>
    <t>End Time</t>
  </si>
  <si>
    <t>Duration (hrs)</t>
  </si>
  <si>
    <t>Total Match (hours)</t>
  </si>
  <si>
    <t>(2) Game Element Kits free with Event Support Package</t>
  </si>
  <si>
    <t>Team Check-in &amp; Inspection</t>
  </si>
  <si>
    <t>Event Equipment</t>
  </si>
  <si>
    <t>Qualifying Event Trophies / Medals</t>
  </si>
  <si>
    <t>Tech Trials</t>
  </si>
  <si>
    <t>Opening Ceremony</t>
  </si>
  <si>
    <t># Tech Trials / Team</t>
  </si>
  <si>
    <t>(1) Set free with Event Support Package</t>
  </si>
  <si>
    <t>Mission Matches</t>
  </si>
  <si>
    <t>Championship Event Trophies / Medals</t>
  </si>
  <si>
    <t>SRC Sizing Tool</t>
  </si>
  <si>
    <t>Tech Trial Cycle Time (2 Tech Trials)</t>
  </si>
  <si>
    <t>TEAM Alliance Event Signage</t>
  </si>
  <si>
    <t>(1) Free with Event Support Package</t>
  </si>
  <si>
    <t>TEAM Alliance / Sphero Swag</t>
  </si>
  <si>
    <t>Awards</t>
  </si>
  <si>
    <t>Venue Expenses</t>
  </si>
  <si>
    <t>Tech Trial Fields</t>
  </si>
  <si>
    <t>Rental / Facility Fee</t>
  </si>
  <si>
    <t>Total Time</t>
  </si>
  <si>
    <t>Custodial Fees</t>
  </si>
  <si>
    <t>Event Insurance</t>
  </si>
  <si>
    <t>Total Tech Trial Time (minutes)</t>
  </si>
  <si>
    <t>Chair / Table Rental</t>
  </si>
  <si>
    <t>Laptops</t>
  </si>
  <si>
    <t>Tablets</t>
  </si>
  <si>
    <t>Total Tech Trial Time (hours)</t>
  </si>
  <si>
    <t>Tablet Charging Station</t>
  </si>
  <si>
    <t>Speakers / Microphone</t>
  </si>
  <si>
    <t>Sample Agenda - Lunch Break</t>
  </si>
  <si>
    <t>Large Displays / Projector &amp; Screens</t>
  </si>
  <si>
    <t>Note: For teams to complete their Tech Trials for each Heat, the event must have the same number of Match and Tech Trial fields.</t>
  </si>
  <si>
    <t>Extension Cords</t>
  </si>
  <si>
    <t>Printer/Paper/Toner</t>
  </si>
  <si>
    <t>Clipboards / Pens</t>
  </si>
  <si>
    <t>Additional Event Signage</t>
  </si>
  <si>
    <t>Break Times (min)</t>
  </si>
  <si>
    <t>Lunch Break</t>
  </si>
  <si>
    <t>Concession Supplies</t>
  </si>
  <si>
    <t>Volunteer Supplies</t>
  </si>
  <si>
    <t>Referee / Evaluator Shirts</t>
  </si>
  <si>
    <t>Break Time (hrs)</t>
  </si>
  <si>
    <t>Volunteer Shirts</t>
  </si>
  <si>
    <t>Food / Drink / Snacks</t>
  </si>
  <si>
    <t>Matches &amp; Tech Trials - Heat 1</t>
  </si>
  <si>
    <t>Other Miscellaneous Expenses</t>
  </si>
  <si>
    <t>Break</t>
  </si>
  <si>
    <t>[Edit]</t>
  </si>
  <si>
    <t>Matches &amp; Tech Trials - Heat 2</t>
  </si>
  <si>
    <t>Matches &amp; Tech Trials - Heat 3</t>
  </si>
  <si>
    <t>Finals Bracket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</si>
</sst>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0.0"/>
    <numFmt numFmtId="166" formatCode="h:mm:ss am/pm"/>
  </numFmts>
  <fonts count="12">
    <font>
      <sz val="10.0"/>
      <color rgb="FF000000"/>
      <name val="Arial"/>
      <scheme val="minor"/>
    </font>
    <font>
      <b/>
      <color theme="1"/>
      <name val="Arial"/>
      <scheme val="minor"/>
    </font>
    <font>
      <b/>
      <sz val="18.0"/>
      <color theme="1"/>
      <name val="Arial"/>
      <scheme val="minor"/>
    </font>
    <font>
      <color theme="1"/>
      <name val="Arial"/>
      <scheme val="minor"/>
    </font>
    <font>
      <b/>
      <sz val="11.0"/>
      <color rgb="FFFFFFFF"/>
      <name val="Arial"/>
      <scheme val="minor"/>
    </font>
    <font>
      <u/>
      <color theme="1"/>
      <name val="Arial"/>
      <scheme val="minor"/>
    </font>
    <font>
      <b/>
      <u/>
      <sz val="18.0"/>
      <color rgb="FF0000FF"/>
    </font>
    <font>
      <b/>
      <sz val="12.0"/>
      <color theme="1"/>
      <name val="Arial"/>
      <scheme val="minor"/>
    </font>
    <font/>
    <font>
      <u/>
      <color rgb="FF0000FF"/>
    </font>
    <font>
      <b/>
      <sz val="12.0"/>
      <color rgb="FFFFFFFF"/>
      <name val="Arial"/>
      <scheme val="minor"/>
    </font>
    <font>
      <b/>
      <sz val="13.0"/>
      <color theme="1"/>
      <name val="Arial"/>
      <scheme val="minor"/>
    </font>
  </fonts>
  <fills count="10">
    <fill>
      <patternFill patternType="none"/>
    </fill>
    <fill>
      <patternFill patternType="lightGray"/>
    </fill>
    <fill>
      <patternFill patternType="solid">
        <fgColor rgb="FFFFFF00"/>
        <bgColor rgb="FFFFFF00"/>
      </patternFill>
    </fill>
    <fill>
      <patternFill patternType="solid">
        <fgColor rgb="FF4071B8"/>
        <bgColor rgb="FF4071B8"/>
      </patternFill>
    </fill>
    <fill>
      <patternFill patternType="solid">
        <fgColor rgb="FF000000"/>
        <bgColor rgb="FF000000"/>
      </patternFill>
    </fill>
    <fill>
      <patternFill patternType="solid">
        <fgColor rgb="FFA1CC3A"/>
        <bgColor rgb="FFA1CC3A"/>
      </patternFill>
    </fill>
    <fill>
      <patternFill patternType="solid">
        <fgColor rgb="FFFFF2CC"/>
        <bgColor rgb="FFFFF2CC"/>
      </patternFill>
    </fill>
    <fill>
      <patternFill patternType="solid">
        <fgColor rgb="FFB7B7B7"/>
        <bgColor rgb="FFB7B7B7"/>
      </patternFill>
    </fill>
    <fill>
      <patternFill patternType="solid">
        <fgColor rgb="FFEFEFEF"/>
        <bgColor rgb="FFEFEFEF"/>
      </patternFill>
    </fill>
    <fill>
      <patternFill patternType="solid">
        <fgColor rgb="FFEA9999"/>
        <bgColor rgb="FFEA9999"/>
      </patternFill>
    </fill>
  </fills>
  <borders count="24">
    <border/>
    <border>
      <left style="thick">
        <color rgb="FF000000"/>
      </left>
      <top style="thick">
        <color rgb="FF000000"/>
      </top>
    </border>
    <border>
      <right style="thick">
        <color rgb="FF000000"/>
      </right>
      <top style="thick">
        <color rgb="FF000000"/>
      </top>
    </border>
    <border>
      <left style="thick">
        <color rgb="FF000000"/>
      </left>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right style="thick">
        <color rgb="FF000000"/>
      </right>
      <bottom style="thin">
        <color rgb="FF000000"/>
      </bottom>
    </border>
    <border>
      <left style="medium">
        <color rgb="FF000000"/>
      </left>
    </border>
    <border>
      <right style="medium">
        <color rgb="FF000000"/>
      </right>
    </border>
    <border>
      <left style="thick">
        <color rgb="FF000000"/>
      </left>
      <bottom style="thick">
        <color rgb="FF000000"/>
      </bottom>
    </border>
    <border>
      <left style="medium">
        <color rgb="FF000000"/>
      </left>
      <right style="medium">
        <color rgb="FF000000"/>
      </right>
    </border>
    <border>
      <right style="thick">
        <color rgb="FF000000"/>
      </right>
      <bottom style="thick">
        <color rgb="FF000000"/>
      </bottom>
    </border>
    <border>
      <left style="medium">
        <color rgb="FF000000"/>
      </left>
      <bottom style="medium">
        <color rgb="FF000000"/>
      </bottom>
    </border>
    <border>
      <bottom style="thin">
        <color rgb="FF000000"/>
      </bottom>
    </border>
    <border>
      <right style="medium">
        <color rgb="FF000000"/>
      </right>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bottom style="thin">
        <color rgb="FF000000"/>
      </bottom>
    </border>
    <border>
      <right style="medium">
        <color rgb="FF000000"/>
      </right>
      <bottom style="thin">
        <color rgb="FF000000"/>
      </bottom>
    </border>
    <border>
      <left style="medium">
        <color rgb="FF000000"/>
      </left>
      <right style="medium">
        <color rgb="FF000000"/>
      </right>
      <bottom style="thin">
        <color rgb="FF000000"/>
      </bottom>
    </border>
    <border>
      <bottom style="medium">
        <color rgb="FF000000"/>
      </bottom>
    </border>
    <border>
      <left style="medium">
        <color rgb="FF000000"/>
      </left>
      <right style="medium">
        <color rgb="FF000000"/>
      </right>
      <bottom style="medium">
        <color rgb="FF000000"/>
      </bottom>
    </border>
  </borders>
  <cellStyleXfs count="1">
    <xf borderId="0" fillId="0" fontId="0" numFmtId="0" applyAlignment="1" applyFont="1"/>
  </cellStyleXfs>
  <cellXfs count="121">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readingOrder="0"/>
    </xf>
    <xf borderId="0" fillId="0" fontId="2" numFmtId="0" xfId="0" applyAlignment="1" applyFont="1">
      <alignment readingOrder="0"/>
    </xf>
    <xf borderId="0" fillId="0" fontId="3" numFmtId="0" xfId="0" applyAlignment="1" applyFont="1">
      <alignment readingOrder="0"/>
    </xf>
    <xf borderId="0" fillId="0" fontId="3" numFmtId="0" xfId="0" applyAlignment="1" applyFont="1">
      <alignment horizontal="center" readingOrder="0"/>
    </xf>
    <xf borderId="0" fillId="0" fontId="3" numFmtId="0" xfId="0" applyAlignment="1" applyFont="1">
      <alignment shrinkToFit="0" wrapText="1"/>
    </xf>
    <xf borderId="1" fillId="0" fontId="1" numFmtId="0" xfId="0" applyAlignment="1" applyBorder="1" applyFont="1">
      <alignment readingOrder="0"/>
    </xf>
    <xf borderId="0" fillId="3" fontId="4" numFmtId="0" xfId="0" applyAlignment="1" applyFill="1" applyFont="1">
      <alignment readingOrder="0"/>
    </xf>
    <xf borderId="0" fillId="0" fontId="5" numFmtId="0" xfId="0" applyAlignment="1" applyFont="1">
      <alignment readingOrder="0"/>
    </xf>
    <xf borderId="0" fillId="0" fontId="3" numFmtId="0" xfId="0" applyFont="1"/>
    <xf borderId="0" fillId="0" fontId="6" numFmtId="0" xfId="0" applyAlignment="1" applyFont="1">
      <alignment readingOrder="0"/>
    </xf>
    <xf borderId="0" fillId="0" fontId="3" numFmtId="0" xfId="0" applyAlignment="1" applyFont="1">
      <alignment readingOrder="0" shrinkToFit="0" wrapText="1"/>
    </xf>
    <xf borderId="0" fillId="4" fontId="2" numFmtId="0" xfId="0" applyAlignment="1" applyFill="1" applyFont="1">
      <alignment readingOrder="0"/>
    </xf>
    <xf borderId="0" fillId="4" fontId="3" numFmtId="0" xfId="0" applyFill="1" applyFont="1"/>
    <xf borderId="2" fillId="0" fontId="3" numFmtId="164" xfId="0" applyAlignment="1" applyBorder="1" applyFont="1" applyNumberFormat="1">
      <alignment horizontal="center" readingOrder="0"/>
    </xf>
    <xf borderId="0" fillId="0" fontId="7" numFmtId="0" xfId="0" applyAlignment="1" applyFont="1">
      <alignment readingOrder="0" shrinkToFit="0" wrapText="1"/>
    </xf>
    <xf borderId="3" fillId="0" fontId="1" numFmtId="0" xfId="0" applyAlignment="1" applyBorder="1" applyFont="1">
      <alignment readingOrder="0"/>
    </xf>
    <xf borderId="4" fillId="3" fontId="4" numFmtId="0" xfId="0" applyAlignment="1" applyBorder="1" applyFill="1" applyFont="1">
      <alignment horizontal="center" readingOrder="0"/>
    </xf>
    <xf borderId="5" fillId="0" fontId="8" numFmtId="0" xfId="0" applyBorder="1" applyFont="1"/>
    <xf borderId="6" fillId="0" fontId="8" numFmtId="0" xfId="0" applyBorder="1" applyFont="1"/>
    <xf borderId="7" fillId="3" fontId="4" numFmtId="0" xfId="0" applyAlignment="1" applyBorder="1" applyFill="1" applyFont="1">
      <alignment horizontal="center" readingOrder="0"/>
    </xf>
    <xf borderId="4" fillId="5" fontId="1" numFmtId="0" xfId="0" applyAlignment="1" applyBorder="1" applyFill="1" applyFont="1">
      <alignment readingOrder="0"/>
    </xf>
    <xf borderId="8" fillId="0" fontId="3" numFmtId="164" xfId="0" applyAlignment="1" applyBorder="1" applyFont="1" applyNumberFormat="1">
      <alignment horizontal="center" readingOrder="0"/>
    </xf>
    <xf borderId="9" fillId="0" fontId="1" numFmtId="0" xfId="0" applyAlignment="1" applyBorder="1" applyFont="1">
      <alignment readingOrder="0"/>
    </xf>
    <xf borderId="10" fillId="0" fontId="1" numFmtId="0" xfId="0" applyAlignment="1" applyBorder="1" applyFont="1">
      <alignment readingOrder="0"/>
    </xf>
    <xf borderId="11" fillId="0" fontId="1" numFmtId="0" xfId="0" applyAlignment="1" applyBorder="1" applyFont="1">
      <alignment readingOrder="0"/>
    </xf>
    <xf borderId="12" fillId="0" fontId="1" numFmtId="0" xfId="0" applyAlignment="1" applyBorder="1" applyFont="1">
      <alignment readingOrder="0"/>
    </xf>
    <xf borderId="9" fillId="0" fontId="1" numFmtId="0" xfId="0" applyAlignment="1" applyBorder="1" applyFont="1">
      <alignment horizontal="center" readingOrder="0"/>
    </xf>
    <xf borderId="0" fillId="0" fontId="9" numFmtId="0" xfId="0" applyAlignment="1" applyFont="1">
      <alignment readingOrder="0" shrinkToFit="0" wrapText="1"/>
    </xf>
    <xf borderId="10" fillId="0" fontId="1" numFmtId="0" xfId="0" applyAlignment="1" applyBorder="1" applyFont="1">
      <alignment horizontal="center" readingOrder="0"/>
    </xf>
    <xf borderId="13" fillId="0" fontId="3" numFmtId="164" xfId="0" applyAlignment="1" applyBorder="1" applyFont="1" applyNumberFormat="1">
      <alignment horizontal="center" readingOrder="0"/>
    </xf>
    <xf borderId="9" fillId="6" fontId="3" numFmtId="0" xfId="0" applyAlignment="1" applyBorder="1" applyFill="1" applyFont="1">
      <alignment horizontal="center" readingOrder="0"/>
    </xf>
    <xf borderId="0" fillId="6" fontId="3" numFmtId="0" xfId="0" applyAlignment="1" applyFill="1" applyFont="1">
      <alignment horizontal="center" readingOrder="0"/>
    </xf>
    <xf borderId="0" fillId="3" fontId="10" numFmtId="0" xfId="0" applyAlignment="1" applyFill="1" applyFont="1">
      <alignment readingOrder="0"/>
    </xf>
    <xf borderId="10" fillId="6" fontId="3" numFmtId="0" xfId="0" applyAlignment="1" applyBorder="1" applyFill="1" applyFont="1">
      <alignment horizontal="center" readingOrder="0"/>
    </xf>
    <xf borderId="0" fillId="3" fontId="3" numFmtId="0" xfId="0" applyAlignment="1" applyFill="1" applyFont="1">
      <alignment horizontal="center" readingOrder="0"/>
    </xf>
    <xf borderId="0" fillId="0" fontId="3" numFmtId="0" xfId="0" applyAlignment="1" applyFont="1">
      <alignment horizontal="right" readingOrder="0"/>
    </xf>
    <xf borderId="12" fillId="6" fontId="3" numFmtId="0" xfId="0" applyAlignment="1" applyBorder="1" applyFill="1" applyFont="1">
      <alignment readingOrder="0"/>
    </xf>
    <xf borderId="0" fillId="5" fontId="7" numFmtId="0" xfId="0" applyAlignment="1" applyFill="1" applyFont="1">
      <alignment horizontal="left" readingOrder="0"/>
    </xf>
    <xf borderId="14" fillId="6" fontId="3" numFmtId="0" xfId="0" applyAlignment="1" applyBorder="1" applyFill="1" applyFont="1">
      <alignment horizontal="center" readingOrder="0"/>
    </xf>
    <xf borderId="15" fillId="0" fontId="1" numFmtId="0" xfId="0" applyAlignment="1" applyBorder="1" applyFont="1">
      <alignment readingOrder="0"/>
    </xf>
    <xf borderId="16" fillId="6" fontId="3" numFmtId="0" xfId="0" applyAlignment="1" applyBorder="1" applyFill="1" applyFont="1">
      <alignment horizontal="center" readingOrder="0"/>
    </xf>
    <xf borderId="17" fillId="0" fontId="1" numFmtId="0" xfId="0" applyAlignment="1" applyBorder="1" applyFont="1">
      <alignment horizontal="center" readingOrder="0"/>
    </xf>
    <xf borderId="9" fillId="0" fontId="3" numFmtId="0" xfId="0" applyAlignment="1" applyBorder="1" applyFont="1">
      <alignment horizontal="center" readingOrder="0"/>
    </xf>
    <xf borderId="18" fillId="0" fontId="1" numFmtId="0" xfId="0" applyAlignment="1" applyBorder="1" applyFont="1">
      <alignment horizontal="center" readingOrder="0"/>
    </xf>
    <xf borderId="10" fillId="0" fontId="3" numFmtId="0" xfId="0" applyAlignment="1" applyBorder="1" applyFont="1">
      <alignment horizontal="center" readingOrder="0"/>
    </xf>
    <xf borderId="4" fillId="7" fontId="1" numFmtId="0" xfId="0" applyAlignment="1" applyBorder="1" applyFill="1" applyFont="1">
      <alignment readingOrder="0"/>
    </xf>
    <xf borderId="12" fillId="0" fontId="3" numFmtId="0" xfId="0" applyBorder="1" applyFont="1"/>
    <xf borderId="5" fillId="7" fontId="1" numFmtId="0" xfId="0" applyAlignment="1" applyBorder="1" applyFill="1" applyFont="1">
      <alignment readingOrder="0"/>
    </xf>
    <xf borderId="6" fillId="7" fontId="1" numFmtId="0" xfId="0" applyAlignment="1" applyBorder="1" applyFill="1" applyFont="1">
      <alignment readingOrder="0"/>
    </xf>
    <xf borderId="12" fillId="0" fontId="3" numFmtId="0" xfId="0" applyAlignment="1" applyBorder="1" applyFont="1">
      <alignment readingOrder="0"/>
    </xf>
    <xf borderId="4" fillId="5" fontId="3" numFmtId="0" xfId="0" applyBorder="1" applyFill="1" applyFont="1"/>
    <xf borderId="6" fillId="5" fontId="3" numFmtId="0" xfId="0" applyBorder="1" applyFill="1" applyFont="1"/>
    <xf borderId="10" fillId="0" fontId="3" numFmtId="164" xfId="0" applyAlignment="1" applyBorder="1" applyFont="1" applyNumberFormat="1">
      <alignment horizontal="center"/>
    </xf>
    <xf borderId="9" fillId="8" fontId="3" numFmtId="0" xfId="0" applyAlignment="1" applyBorder="1" applyFill="1" applyFont="1">
      <alignment readingOrder="0"/>
    </xf>
    <xf borderId="0" fillId="8" fontId="3" numFmtId="0" xfId="0" applyAlignment="1" applyFill="1" applyFont="1">
      <alignment horizontal="left" readingOrder="0"/>
    </xf>
    <xf borderId="0" fillId="8" fontId="3" numFmtId="164" xfId="0" applyAlignment="1" applyFill="1" applyFont="1" applyNumberFormat="1">
      <alignment horizontal="left" readingOrder="0"/>
    </xf>
    <xf borderId="10" fillId="8" fontId="3" numFmtId="164" xfId="0" applyAlignment="1" applyBorder="1" applyFill="1" applyFont="1" applyNumberFormat="1">
      <alignment horizontal="left" readingOrder="0"/>
    </xf>
    <xf borderId="9" fillId="6" fontId="1" numFmtId="0" xfId="0" applyAlignment="1" applyBorder="1" applyFill="1" applyFont="1">
      <alignment readingOrder="0"/>
    </xf>
    <xf borderId="15" fillId="0" fontId="3" numFmtId="0" xfId="0" applyAlignment="1" applyBorder="1" applyFont="1">
      <alignment readingOrder="0"/>
    </xf>
    <xf borderId="19" fillId="6" fontId="3" numFmtId="0" xfId="0" applyAlignment="1" applyBorder="1" applyFill="1" applyFont="1">
      <alignment horizontal="center" readingOrder="0"/>
    </xf>
    <xf borderId="15" fillId="6" fontId="3" numFmtId="0" xfId="0" applyAlignment="1" applyBorder="1" applyFill="1" applyFont="1">
      <alignment horizontal="center" readingOrder="0"/>
    </xf>
    <xf borderId="20" fillId="6" fontId="3" numFmtId="0" xfId="0" applyAlignment="1" applyBorder="1" applyFill="1" applyFont="1">
      <alignment horizontal="center" readingOrder="0"/>
    </xf>
    <xf borderId="20" fillId="0" fontId="3" numFmtId="164" xfId="0" applyAlignment="1" applyBorder="1" applyFont="1" applyNumberFormat="1">
      <alignment horizontal="center"/>
    </xf>
    <xf borderId="21" fillId="6" fontId="3" numFmtId="0" xfId="0" applyAlignment="1" applyBorder="1" applyFill="1" applyFont="1">
      <alignment readingOrder="0"/>
    </xf>
    <xf borderId="14" fillId="8" fontId="3" numFmtId="0" xfId="0" applyAlignment="1" applyBorder="1" applyFill="1" applyFont="1">
      <alignment readingOrder="0"/>
    </xf>
    <xf borderId="9" fillId="0" fontId="3" numFmtId="0" xfId="0" applyAlignment="1" applyBorder="1" applyFont="1">
      <alignment horizontal="center"/>
    </xf>
    <xf borderId="22" fillId="8" fontId="3" numFmtId="164" xfId="0" applyAlignment="1" applyBorder="1" applyFill="1" applyFont="1" applyNumberFormat="1">
      <alignment horizontal="left" readingOrder="0"/>
    </xf>
    <xf borderId="16" fillId="8" fontId="3" numFmtId="164" xfId="0" applyAlignment="1" applyBorder="1" applyFill="1" applyFont="1" applyNumberFormat="1">
      <alignment horizontal="left" readingOrder="0"/>
    </xf>
    <xf borderId="0" fillId="0" fontId="3" numFmtId="0" xfId="0" applyAlignment="1" applyFont="1">
      <alignment horizontal="center"/>
    </xf>
    <xf borderId="14" fillId="0" fontId="3" numFmtId="0" xfId="0" applyBorder="1" applyFont="1"/>
    <xf borderId="16" fillId="0" fontId="3" numFmtId="164" xfId="0" applyBorder="1" applyFont="1" applyNumberFormat="1"/>
    <xf borderId="14" fillId="0" fontId="3" numFmtId="164" xfId="0" applyBorder="1" applyFont="1" applyNumberFormat="1"/>
    <xf borderId="10" fillId="0" fontId="3" numFmtId="0" xfId="0" applyAlignment="1" applyBorder="1" applyFont="1">
      <alignment horizontal="center"/>
    </xf>
    <xf borderId="15" fillId="0" fontId="1" numFmtId="0" xfId="0" applyAlignment="1" applyBorder="1" applyFont="1">
      <alignment readingOrder="0" shrinkToFit="0" wrapText="1"/>
    </xf>
    <xf borderId="0" fillId="0" fontId="3" numFmtId="0" xfId="0" applyFont="1"/>
    <xf borderId="14" fillId="6" fontId="1" numFmtId="0" xfId="0" applyAlignment="1" applyBorder="1" applyFill="1" applyFont="1">
      <alignment readingOrder="0"/>
    </xf>
    <xf borderId="0" fillId="6" fontId="3" numFmtId="164" xfId="0" applyAlignment="1" applyFill="1" applyFont="1" applyNumberFormat="1">
      <alignment readingOrder="0"/>
    </xf>
    <xf borderId="16" fillId="0" fontId="3" numFmtId="0" xfId="0" applyAlignment="1" applyBorder="1" applyFont="1">
      <alignment horizontal="center" readingOrder="0"/>
    </xf>
    <xf borderId="15" fillId="6" fontId="3" numFmtId="164" xfId="0" applyAlignment="1" applyBorder="1" applyFill="1" applyFont="1" applyNumberFormat="1">
      <alignment readingOrder="0"/>
    </xf>
    <xf borderId="14" fillId="0" fontId="3" numFmtId="165" xfId="0" applyAlignment="1" applyBorder="1" applyFont="1" applyNumberFormat="1">
      <alignment horizontal="center"/>
    </xf>
    <xf borderId="22" fillId="0" fontId="3" numFmtId="0" xfId="0" applyAlignment="1" applyBorder="1" applyFont="1">
      <alignment horizontal="center"/>
    </xf>
    <xf borderId="0" fillId="0" fontId="3" numFmtId="164" xfId="0" applyFont="1" applyNumberFormat="1"/>
    <xf borderId="16" fillId="0" fontId="3" numFmtId="0" xfId="0" applyAlignment="1" applyBorder="1" applyFont="1">
      <alignment horizontal="center"/>
    </xf>
    <xf borderId="0" fillId="5" fontId="3" numFmtId="0" xfId="0" applyFill="1" applyFont="1"/>
    <xf borderId="22" fillId="0" fontId="3" numFmtId="165" xfId="0" applyAlignment="1" applyBorder="1" applyFont="1" applyNumberFormat="1">
      <alignment horizontal="center"/>
    </xf>
    <xf borderId="16" fillId="0" fontId="3" numFmtId="165" xfId="0" applyAlignment="1" applyBorder="1" applyFont="1" applyNumberFormat="1">
      <alignment horizontal="center"/>
    </xf>
    <xf borderId="0" fillId="3" fontId="3" numFmtId="0" xfId="0" applyFill="1" applyFont="1"/>
    <xf borderId="15" fillId="0" fontId="8" numFmtId="0" xfId="0" applyBorder="1" applyFont="1"/>
    <xf borderId="12" fillId="0" fontId="3" numFmtId="165" xfId="0" applyBorder="1" applyFont="1" applyNumberFormat="1"/>
    <xf borderId="0" fillId="0" fontId="3" numFmtId="164" xfId="0" applyAlignment="1" applyFont="1" applyNumberFormat="1">
      <alignment readingOrder="0"/>
    </xf>
    <xf borderId="0" fillId="0" fontId="11" numFmtId="0" xfId="0" applyAlignment="1" applyFont="1">
      <alignment readingOrder="0"/>
    </xf>
    <xf borderId="15" fillId="0" fontId="3" numFmtId="164" xfId="0" applyAlignment="1" applyBorder="1" applyFont="1" applyNumberFormat="1">
      <alignment readingOrder="0"/>
    </xf>
    <xf borderId="23" fillId="0" fontId="3" numFmtId="0" xfId="0" applyBorder="1" applyFont="1"/>
    <xf borderId="15" fillId="0" fontId="3" numFmtId="164" xfId="0" applyBorder="1" applyFont="1" applyNumberFormat="1"/>
    <xf borderId="0" fillId="0" fontId="1" numFmtId="0" xfId="0" applyAlignment="1" applyFont="1">
      <alignment horizontal="right" readingOrder="0"/>
    </xf>
    <xf borderId="15" fillId="0" fontId="3" numFmtId="0" xfId="0" applyAlignment="1" applyBorder="1" applyFont="1">
      <alignment readingOrder="0" shrinkToFit="0" wrapText="1"/>
    </xf>
    <xf borderId="0" fillId="6" fontId="3" numFmtId="166" xfId="0" applyAlignment="1" applyFill="1" applyFont="1" applyNumberFormat="1">
      <alignment readingOrder="0"/>
    </xf>
    <xf borderId="0" fillId="0" fontId="3" numFmtId="166" xfId="0" applyFont="1" applyNumberFormat="1"/>
    <xf borderId="0" fillId="9" fontId="3" numFmtId="164" xfId="0" applyAlignment="1" applyFill="1" applyFont="1" applyNumberFormat="1">
      <alignment readingOrder="0"/>
    </xf>
    <xf borderId="0" fillId="6" fontId="3" numFmtId="0" xfId="0" applyAlignment="1" applyFill="1" applyFont="1">
      <alignment readingOrder="0"/>
    </xf>
    <xf borderId="0" fillId="0" fontId="3" numFmtId="0" xfId="0" applyAlignment="1" applyFont="1">
      <alignment horizontal="left" readingOrder="0"/>
    </xf>
    <xf borderId="7" fillId="0" fontId="3" numFmtId="0" xfId="0" applyAlignment="1" applyBorder="1" applyFont="1">
      <alignment readingOrder="0"/>
    </xf>
    <xf borderId="15" fillId="9" fontId="3" numFmtId="164" xfId="0" applyAlignment="1" applyBorder="1" applyFill="1" applyFont="1" applyNumberFormat="1">
      <alignment readingOrder="0"/>
    </xf>
    <xf borderId="15" fillId="6" fontId="3" numFmtId="0" xfId="0" applyAlignment="1" applyBorder="1" applyFill="1" applyFont="1">
      <alignment readingOrder="0"/>
    </xf>
    <xf borderId="15" fillId="0" fontId="3" numFmtId="166" xfId="0" applyBorder="1" applyFont="1" applyNumberFormat="1"/>
    <xf borderId="15" fillId="6" fontId="3" numFmtId="2" xfId="0" applyAlignment="1" applyBorder="1" applyFill="1" applyFont="1" applyNumberFormat="1">
      <alignment readingOrder="0"/>
    </xf>
    <xf borderId="15" fillId="0" fontId="3" numFmtId="0" xfId="0" applyAlignment="1" applyBorder="1" applyFont="1">
      <alignment horizontal="left" readingOrder="0"/>
    </xf>
    <xf borderId="21" fillId="0" fontId="3" numFmtId="0" xfId="0" applyAlignment="1" applyBorder="1" applyFont="1">
      <alignment readingOrder="0"/>
    </xf>
    <xf borderId="0" fillId="6" fontId="3" numFmtId="0" xfId="0" applyFill="1" applyFont="1"/>
    <xf borderId="0" fillId="0" fontId="1" numFmtId="46" xfId="0" applyFont="1" applyNumberFormat="1"/>
    <xf borderId="0" fillId="0" fontId="11" numFmtId="0" xfId="0" applyAlignment="1" applyFont="1">
      <alignment readingOrder="0" shrinkToFit="0" wrapText="0"/>
    </xf>
    <xf borderId="0" fillId="0" fontId="3" numFmtId="166" xfId="0" applyAlignment="1" applyFont="1" applyNumberFormat="1">
      <alignment readingOrder="0"/>
    </xf>
    <xf borderId="15" fillId="6" fontId="3" numFmtId="0" xfId="0" applyBorder="1" applyFill="1" applyFont="1"/>
    <xf borderId="0" fillId="6" fontId="3" numFmtId="2" xfId="0" applyAlignment="1" applyFill="1" applyFont="1" applyNumberFormat="1">
      <alignment readingOrder="0"/>
    </xf>
    <xf borderId="0" fillId="6" fontId="3" numFmtId="165" xfId="0" applyAlignment="1" applyFill="1" applyFont="1" applyNumberFormat="1">
      <alignment readingOrder="0"/>
    </xf>
    <xf borderId="0" fillId="0" fontId="3" numFmtId="2" xfId="0" applyFont="1" applyNumberFormat="1"/>
    <xf borderId="0" fillId="0" fontId="3" numFmtId="2" xfId="0" applyAlignment="1" applyFont="1" applyNumberFormat="1">
      <alignment readingOrder="0"/>
    </xf>
    <xf borderId="0" fillId="6" fontId="3" numFmtId="1" xfId="0" applyFill="1" applyFont="1" applyNumberFormat="1"/>
    <xf borderId="0" fillId="6" fontId="3" numFmtId="2" xfId="0" applyFill="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www.teamalliance.org/agenda-builder" TargetMode="External"/><Relationship Id="rId3" Type="http://schemas.openxmlformats.org/officeDocument/2006/relationships/drawing" Target="../drawings/drawing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myteamevents.org/" TargetMode="External"/><Relationship Id="rId3" Type="http://schemas.openxmlformats.org/officeDocument/2006/relationships/drawing" Target="../drawings/drawing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hyperlink" Target="https://docs.google.com/presentation/d/1nzt6iBRrksqXb4_-K9axwHAeuyBxgtYZBLdn88DKUus/edit?usp=sharing"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0"/>
    <col customWidth="1" min="2" max="2" width="10.13"/>
    <col customWidth="1" min="3" max="3" width="19.63"/>
    <col customWidth="1" min="4" max="4" width="10.0"/>
    <col customWidth="1" min="5" max="5" width="17.38"/>
    <col customWidth="1" min="6" max="6" width="10.25"/>
    <col customWidth="1" min="7" max="7" width="19.75"/>
    <col customWidth="1" min="9" max="9" width="16.38"/>
    <col customWidth="1" min="10" max="10" width="17.38"/>
    <col customWidth="1" min="11" max="11" width="14.13"/>
    <col customWidth="1" min="12" max="12" width="17.75"/>
  </cols>
  <sheetData>
    <row r="1">
      <c r="A1" s="3" t="s">
        <v>3</v>
      </c>
    </row>
    <row r="2" ht="20.25" customHeight="1">
      <c r="A2" s="4" t="s">
        <v>5</v>
      </c>
      <c r="E2" s="5"/>
      <c r="F2" s="5"/>
      <c r="G2" s="5"/>
      <c r="H2" s="5"/>
      <c r="I2" s="5"/>
      <c r="J2" s="5"/>
      <c r="K2" s="5"/>
      <c r="L2" s="5"/>
    </row>
    <row r="3">
      <c r="B3" s="5"/>
      <c r="C3" s="5"/>
      <c r="D3" s="5"/>
      <c r="E3" s="5"/>
      <c r="F3" s="5"/>
      <c r="G3" s="5"/>
      <c r="H3" s="5"/>
      <c r="I3" s="5"/>
      <c r="J3" s="5"/>
      <c r="K3" s="5"/>
      <c r="L3" s="5"/>
    </row>
    <row r="4">
      <c r="A4" s="7" t="s">
        <v>7</v>
      </c>
      <c r="B4" s="15">
        <f>SUM(C14,E14,G14,B20)</f>
        <v>9850</v>
      </c>
      <c r="C4" s="5"/>
      <c r="D4" s="5"/>
      <c r="E4" s="5"/>
      <c r="F4" s="5"/>
      <c r="G4" s="5"/>
      <c r="H4" s="5"/>
      <c r="I4" s="5"/>
      <c r="J4" s="5"/>
      <c r="K4" s="5"/>
      <c r="L4" s="5"/>
    </row>
    <row r="5">
      <c r="A5" s="17" t="s">
        <v>28</v>
      </c>
      <c r="B5" s="23">
        <f>SUM(D31,D39,D56,D62,D68)</f>
        <v>0</v>
      </c>
      <c r="C5" s="5"/>
      <c r="D5" s="5"/>
      <c r="E5" s="5"/>
      <c r="F5" s="5"/>
      <c r="G5" s="5"/>
      <c r="H5" s="5"/>
      <c r="I5" s="5"/>
      <c r="J5" s="5"/>
      <c r="K5" s="5"/>
      <c r="L5" s="5"/>
    </row>
    <row r="6">
      <c r="A6" s="26" t="s">
        <v>37</v>
      </c>
      <c r="B6" s="31">
        <f>B4-B5</f>
        <v>9850</v>
      </c>
      <c r="C6" s="5"/>
      <c r="D6" s="5"/>
      <c r="E6" s="5"/>
      <c r="F6" s="5"/>
      <c r="G6" s="5"/>
      <c r="H6" s="5"/>
      <c r="I6" s="5"/>
      <c r="J6" s="5"/>
      <c r="K6" s="5"/>
      <c r="L6" s="5"/>
    </row>
    <row r="7">
      <c r="B7" s="5"/>
      <c r="C7" s="5"/>
      <c r="D7" s="5"/>
      <c r="E7" s="5"/>
      <c r="F7" s="5"/>
      <c r="G7" s="5"/>
      <c r="H7" s="5"/>
      <c r="I7" s="5"/>
      <c r="J7" s="5"/>
      <c r="K7" s="5"/>
      <c r="L7" s="5"/>
    </row>
    <row r="8">
      <c r="A8" s="34" t="s">
        <v>43</v>
      </c>
      <c r="B8" s="36"/>
      <c r="C8" s="36"/>
      <c r="D8" s="36"/>
      <c r="E8" s="36"/>
      <c r="F8" s="36"/>
      <c r="G8" s="36"/>
      <c r="H8" s="5"/>
      <c r="I8" s="39" t="s">
        <v>44</v>
      </c>
    </row>
    <row r="9">
      <c r="A9" s="41" t="s">
        <v>48</v>
      </c>
      <c r="B9" s="43" t="s">
        <v>50</v>
      </c>
      <c r="C9" s="45" t="s">
        <v>53</v>
      </c>
      <c r="D9" s="43" t="s">
        <v>50</v>
      </c>
      <c r="E9" s="45" t="s">
        <v>29</v>
      </c>
      <c r="F9" s="43" t="s">
        <v>50</v>
      </c>
      <c r="G9" s="45" t="s">
        <v>31</v>
      </c>
      <c r="I9" s="47" t="s">
        <v>57</v>
      </c>
      <c r="J9" s="49" t="s">
        <v>53</v>
      </c>
      <c r="K9" s="49" t="s">
        <v>29</v>
      </c>
      <c r="L9" s="50" t="s">
        <v>31</v>
      </c>
    </row>
    <row r="10">
      <c r="A10" s="4" t="s">
        <v>34</v>
      </c>
      <c r="B10" s="44" t="s">
        <v>65</v>
      </c>
      <c r="C10" s="46" t="s">
        <v>65</v>
      </c>
      <c r="D10" s="32">
        <v>12.0</v>
      </c>
      <c r="E10" s="54">
        <f t="shared" ref="E10:E13" si="1">D10*K10</f>
        <v>600</v>
      </c>
      <c r="F10" s="32">
        <v>12.0</v>
      </c>
      <c r="G10" s="54">
        <f t="shared" ref="G10:G13" si="2">F10*L10</f>
        <v>840</v>
      </c>
      <c r="I10" s="55" t="s">
        <v>34</v>
      </c>
      <c r="J10" s="56" t="s">
        <v>65</v>
      </c>
      <c r="K10" s="57">
        <v>50.0</v>
      </c>
      <c r="L10" s="58">
        <v>70.0</v>
      </c>
    </row>
    <row r="11">
      <c r="A11" s="4" t="s">
        <v>35</v>
      </c>
      <c r="B11" s="44" t="s">
        <v>65</v>
      </c>
      <c r="C11" s="46" t="s">
        <v>65</v>
      </c>
      <c r="D11" s="32">
        <v>16.0</v>
      </c>
      <c r="E11" s="54">
        <f t="shared" si="1"/>
        <v>800</v>
      </c>
      <c r="F11" s="32">
        <v>16.0</v>
      </c>
      <c r="G11" s="54">
        <f t="shared" si="2"/>
        <v>1120</v>
      </c>
      <c r="I11" s="55" t="s">
        <v>35</v>
      </c>
      <c r="J11" s="56" t="s">
        <v>65</v>
      </c>
      <c r="K11" s="57">
        <v>50.0</v>
      </c>
      <c r="L11" s="58">
        <v>70.0</v>
      </c>
    </row>
    <row r="12">
      <c r="A12" s="4" t="s">
        <v>36</v>
      </c>
      <c r="B12" s="44" t="s">
        <v>65</v>
      </c>
      <c r="C12" s="46" t="s">
        <v>65</v>
      </c>
      <c r="D12" s="32">
        <v>12.0</v>
      </c>
      <c r="E12" s="54">
        <f t="shared" si="1"/>
        <v>600</v>
      </c>
      <c r="F12" s="32">
        <v>12.0</v>
      </c>
      <c r="G12" s="54">
        <f t="shared" si="2"/>
        <v>840</v>
      </c>
      <c r="I12" s="55" t="s">
        <v>36</v>
      </c>
      <c r="J12" s="56" t="s">
        <v>65</v>
      </c>
      <c r="K12" s="57">
        <v>50.0</v>
      </c>
      <c r="L12" s="58">
        <v>70.0</v>
      </c>
    </row>
    <row r="13">
      <c r="A13" s="60" t="s">
        <v>38</v>
      </c>
      <c r="B13" s="61">
        <v>10.0</v>
      </c>
      <c r="C13" s="64">
        <f>B13*J13</f>
        <v>750</v>
      </c>
      <c r="D13" s="61">
        <v>10.0</v>
      </c>
      <c r="E13" s="64">
        <f t="shared" si="1"/>
        <v>1100</v>
      </c>
      <c r="F13" s="61">
        <v>20.0</v>
      </c>
      <c r="G13" s="64">
        <f t="shared" si="2"/>
        <v>3200</v>
      </c>
      <c r="I13" s="66" t="s">
        <v>38</v>
      </c>
      <c r="J13" s="68">
        <v>75.0</v>
      </c>
      <c r="K13" s="68">
        <v>110.0</v>
      </c>
      <c r="L13" s="69">
        <v>160.0</v>
      </c>
    </row>
    <row r="14">
      <c r="A14" s="37" t="s">
        <v>97</v>
      </c>
      <c r="B14" s="71"/>
      <c r="C14" s="72">
        <f>SUM(C10:C13)</f>
        <v>750</v>
      </c>
      <c r="D14" s="73"/>
      <c r="E14" s="72">
        <f>SUM(E10:E13)</f>
        <v>3100</v>
      </c>
      <c r="F14" s="73"/>
      <c r="G14" s="72">
        <f>SUM(G10:G13)</f>
        <v>6000</v>
      </c>
    </row>
    <row r="16">
      <c r="A16" s="41" t="s">
        <v>113</v>
      </c>
      <c r="B16" s="75" t="s">
        <v>115</v>
      </c>
      <c r="E16" s="76"/>
      <c r="F16" s="76"/>
    </row>
    <row r="17">
      <c r="A17" s="4" t="s">
        <v>120</v>
      </c>
      <c r="B17" s="78">
        <v>0.0</v>
      </c>
    </row>
    <row r="18">
      <c r="A18" s="4" t="s">
        <v>124</v>
      </c>
      <c r="B18" s="78">
        <v>0.0</v>
      </c>
    </row>
    <row r="19">
      <c r="A19" s="60" t="s">
        <v>127</v>
      </c>
      <c r="B19" s="80">
        <v>0.0</v>
      </c>
    </row>
    <row r="20">
      <c r="A20" s="37" t="s">
        <v>97</v>
      </c>
      <c r="B20" s="83">
        <f>SUM(B17:B19)</f>
        <v>0</v>
      </c>
    </row>
    <row r="21" ht="15.0" customHeight="1"/>
    <row r="22" ht="4.5" customHeight="1">
      <c r="A22" s="85"/>
      <c r="B22" s="85"/>
      <c r="C22" s="85"/>
      <c r="D22" s="85"/>
      <c r="E22" s="85"/>
      <c r="F22" s="85"/>
      <c r="G22" s="85"/>
    </row>
    <row r="24">
      <c r="A24" s="34" t="s">
        <v>136</v>
      </c>
      <c r="B24" s="88"/>
      <c r="C24" s="88"/>
      <c r="D24" s="88"/>
      <c r="E24" s="88"/>
      <c r="F24" s="88"/>
      <c r="G24" s="88"/>
    </row>
    <row r="25">
      <c r="A25" s="41" t="s">
        <v>140</v>
      </c>
      <c r="B25" s="41" t="s">
        <v>141</v>
      </c>
      <c r="C25" s="41" t="s">
        <v>142</v>
      </c>
      <c r="D25" s="41" t="s">
        <v>143</v>
      </c>
      <c r="E25" s="41" t="s">
        <v>145</v>
      </c>
      <c r="F25" s="89"/>
      <c r="G25" s="89"/>
    </row>
    <row r="26">
      <c r="A26" s="4" t="s">
        <v>147</v>
      </c>
      <c r="B26" s="91">
        <v>120.0</v>
      </c>
      <c r="C26" s="33">
        <v>1.0</v>
      </c>
      <c r="D26" s="83">
        <f>(MIN(C26,1)*B26*0)+(MAX(C26-1,0)*B26)</f>
        <v>0</v>
      </c>
      <c r="E26" s="12" t="s">
        <v>156</v>
      </c>
    </row>
    <row r="27">
      <c r="A27" s="4" t="s">
        <v>157</v>
      </c>
      <c r="B27" s="91">
        <v>189.0</v>
      </c>
      <c r="C27" s="33">
        <v>2.0</v>
      </c>
      <c r="D27" s="83">
        <f t="shared" ref="D27:D30" si="3">(MIN(C27,2)*B27*0)+(MAX(C27-2,0)*B27)</f>
        <v>0</v>
      </c>
      <c r="E27" s="12" t="s">
        <v>158</v>
      </c>
    </row>
    <row r="28">
      <c r="A28" s="4" t="s">
        <v>159</v>
      </c>
      <c r="B28" s="91">
        <v>300.0</v>
      </c>
      <c r="C28" s="33">
        <v>2.0</v>
      </c>
      <c r="D28" s="83">
        <f t="shared" si="3"/>
        <v>0</v>
      </c>
      <c r="E28" s="12" t="s">
        <v>158</v>
      </c>
    </row>
    <row r="29">
      <c r="A29" s="4" t="s">
        <v>162</v>
      </c>
      <c r="B29" s="91">
        <v>999.0</v>
      </c>
      <c r="C29" s="33">
        <v>2.0</v>
      </c>
      <c r="D29" s="83">
        <f t="shared" si="3"/>
        <v>0</v>
      </c>
      <c r="E29" s="12" t="s">
        <v>158</v>
      </c>
    </row>
    <row r="30">
      <c r="A30" s="60" t="s">
        <v>163</v>
      </c>
      <c r="B30" s="93">
        <v>399.0</v>
      </c>
      <c r="C30" s="62">
        <v>2.0</v>
      </c>
      <c r="D30" s="95">
        <f t="shared" si="3"/>
        <v>0</v>
      </c>
      <c r="E30" s="97" t="s">
        <v>169</v>
      </c>
      <c r="F30" s="89"/>
      <c r="G30" s="89"/>
    </row>
    <row r="31">
      <c r="A31" s="37" t="s">
        <v>97</v>
      </c>
      <c r="D31" s="83">
        <f>SUM(D26:D30)</f>
        <v>0</v>
      </c>
      <c r="E31" s="6"/>
      <c r="F31" s="6"/>
      <c r="G31" s="6"/>
    </row>
    <row r="32">
      <c r="E32" s="6"/>
      <c r="F32" s="6"/>
      <c r="G32" s="6"/>
    </row>
    <row r="33">
      <c r="A33" s="41" t="s">
        <v>171</v>
      </c>
      <c r="B33" s="41" t="s">
        <v>141</v>
      </c>
      <c r="C33" s="41" t="s">
        <v>142</v>
      </c>
      <c r="D33" s="41" t="s">
        <v>143</v>
      </c>
      <c r="E33" s="41" t="s">
        <v>145</v>
      </c>
      <c r="F33" s="89"/>
      <c r="G33" s="89"/>
    </row>
    <row r="34">
      <c r="A34" s="4" t="s">
        <v>172</v>
      </c>
      <c r="B34" s="100">
        <v>0.0</v>
      </c>
      <c r="C34" s="101">
        <v>1.0</v>
      </c>
      <c r="D34" s="83">
        <f t="shared" ref="D34:D38" si="4">(MIN(C34,1)*B34*0)+(MAX(C34-1,0)*B34)</f>
        <v>0</v>
      </c>
      <c r="E34" s="4" t="s">
        <v>176</v>
      </c>
    </row>
    <row r="35">
      <c r="A35" s="4" t="s">
        <v>178</v>
      </c>
      <c r="B35" s="100">
        <v>0.0</v>
      </c>
      <c r="C35" s="101">
        <v>1.0</v>
      </c>
      <c r="D35" s="83">
        <f t="shared" si="4"/>
        <v>0</v>
      </c>
      <c r="E35" s="4" t="s">
        <v>176</v>
      </c>
    </row>
    <row r="36">
      <c r="A36" s="4" t="s">
        <v>179</v>
      </c>
      <c r="B36" s="100">
        <v>0.0</v>
      </c>
      <c r="C36" s="101">
        <v>1.0</v>
      </c>
      <c r="D36" s="83">
        <f t="shared" si="4"/>
        <v>0</v>
      </c>
      <c r="E36" s="4" t="s">
        <v>176</v>
      </c>
    </row>
    <row r="37">
      <c r="A37" s="4" t="s">
        <v>181</v>
      </c>
      <c r="B37" s="100">
        <v>0.0</v>
      </c>
      <c r="C37" s="101">
        <v>1.0</v>
      </c>
      <c r="D37" s="83">
        <f t="shared" si="4"/>
        <v>0</v>
      </c>
      <c r="E37" s="4" t="s">
        <v>182</v>
      </c>
    </row>
    <row r="38">
      <c r="A38" s="60" t="s">
        <v>183</v>
      </c>
      <c r="B38" s="104">
        <v>0.0</v>
      </c>
      <c r="C38" s="105">
        <v>1.0</v>
      </c>
      <c r="D38" s="95">
        <f t="shared" si="4"/>
        <v>0</v>
      </c>
      <c r="E38" s="60" t="s">
        <v>182</v>
      </c>
      <c r="F38" s="89"/>
      <c r="G38" s="89"/>
    </row>
    <row r="39">
      <c r="A39" s="37" t="s">
        <v>97</v>
      </c>
      <c r="D39" s="83">
        <f>SUM(D34:D38)</f>
        <v>0</v>
      </c>
    </row>
    <row r="41">
      <c r="A41" s="41" t="s">
        <v>185</v>
      </c>
      <c r="B41" s="41" t="s">
        <v>141</v>
      </c>
      <c r="C41" s="41" t="s">
        <v>142</v>
      </c>
      <c r="D41" s="41" t="s">
        <v>143</v>
      </c>
      <c r="E41" s="41" t="s">
        <v>145</v>
      </c>
      <c r="F41" s="89"/>
      <c r="G41" s="89"/>
    </row>
    <row r="42">
      <c r="A42" s="4" t="s">
        <v>187</v>
      </c>
      <c r="B42" s="78">
        <v>0.0</v>
      </c>
      <c r="C42" s="101">
        <v>0.0</v>
      </c>
      <c r="D42" s="83">
        <f t="shared" ref="D42:D55" si="5">B42*C42</f>
        <v>0</v>
      </c>
      <c r="E42" s="110"/>
    </row>
    <row r="43">
      <c r="A43" s="4" t="s">
        <v>189</v>
      </c>
      <c r="B43" s="78">
        <v>0.0</v>
      </c>
      <c r="C43" s="101">
        <v>0.0</v>
      </c>
      <c r="D43" s="83">
        <f t="shared" si="5"/>
        <v>0</v>
      </c>
      <c r="E43" s="110"/>
    </row>
    <row r="44">
      <c r="A44" s="4" t="s">
        <v>190</v>
      </c>
      <c r="B44" s="78">
        <v>0.0</v>
      </c>
      <c r="C44" s="101">
        <v>0.0</v>
      </c>
      <c r="D44" s="83">
        <f t="shared" si="5"/>
        <v>0</v>
      </c>
      <c r="E44" s="110"/>
    </row>
    <row r="45">
      <c r="A45" s="4" t="s">
        <v>192</v>
      </c>
      <c r="B45" s="78">
        <v>0.0</v>
      </c>
      <c r="C45" s="101">
        <v>0.0</v>
      </c>
      <c r="D45" s="83">
        <f t="shared" si="5"/>
        <v>0</v>
      </c>
      <c r="E45" s="110"/>
    </row>
    <row r="46">
      <c r="A46" s="4" t="s">
        <v>193</v>
      </c>
      <c r="B46" s="78">
        <v>0.0</v>
      </c>
      <c r="C46" s="101">
        <v>0.0</v>
      </c>
      <c r="D46" s="83">
        <f t="shared" si="5"/>
        <v>0</v>
      </c>
      <c r="E46" s="110"/>
    </row>
    <row r="47">
      <c r="A47" s="4" t="s">
        <v>194</v>
      </c>
      <c r="B47" s="78">
        <v>0.0</v>
      </c>
      <c r="C47" s="101">
        <v>0.0</v>
      </c>
      <c r="D47" s="83">
        <f t="shared" si="5"/>
        <v>0</v>
      </c>
      <c r="E47" s="110"/>
    </row>
    <row r="48">
      <c r="A48" s="4" t="s">
        <v>196</v>
      </c>
      <c r="B48" s="78">
        <v>0.0</v>
      </c>
      <c r="C48" s="101">
        <v>0.0</v>
      </c>
      <c r="D48" s="83">
        <f t="shared" si="5"/>
        <v>0</v>
      </c>
      <c r="E48" s="110"/>
    </row>
    <row r="49">
      <c r="A49" s="4" t="s">
        <v>197</v>
      </c>
      <c r="B49" s="78">
        <v>0.0</v>
      </c>
      <c r="C49" s="101">
        <v>0.0</v>
      </c>
      <c r="D49" s="83">
        <f t="shared" si="5"/>
        <v>0</v>
      </c>
      <c r="E49" s="110"/>
    </row>
    <row r="50">
      <c r="A50" s="4" t="s">
        <v>199</v>
      </c>
      <c r="B50" s="78">
        <v>0.0</v>
      </c>
      <c r="C50" s="101">
        <v>0.0</v>
      </c>
      <c r="D50" s="83">
        <f t="shared" si="5"/>
        <v>0</v>
      </c>
      <c r="E50" s="110"/>
    </row>
    <row r="51">
      <c r="A51" s="4" t="s">
        <v>201</v>
      </c>
      <c r="B51" s="78">
        <v>0.0</v>
      </c>
      <c r="C51" s="101">
        <v>0.0</v>
      </c>
      <c r="D51" s="83">
        <f t="shared" si="5"/>
        <v>0</v>
      </c>
      <c r="E51" s="110"/>
    </row>
    <row r="52">
      <c r="A52" s="4" t="s">
        <v>202</v>
      </c>
      <c r="B52" s="78">
        <v>0.0</v>
      </c>
      <c r="C52" s="101">
        <v>0.0</v>
      </c>
      <c r="D52" s="83">
        <f t="shared" si="5"/>
        <v>0</v>
      </c>
      <c r="E52" s="110"/>
    </row>
    <row r="53">
      <c r="A53" s="4" t="s">
        <v>203</v>
      </c>
      <c r="B53" s="78">
        <v>0.0</v>
      </c>
      <c r="C53" s="101">
        <v>0.0</v>
      </c>
      <c r="D53" s="83">
        <f t="shared" si="5"/>
        <v>0</v>
      </c>
      <c r="E53" s="110"/>
    </row>
    <row r="54">
      <c r="A54" s="4" t="s">
        <v>204</v>
      </c>
      <c r="B54" s="78">
        <v>0.0</v>
      </c>
      <c r="C54" s="101">
        <v>0.0</v>
      </c>
      <c r="D54" s="83">
        <f t="shared" si="5"/>
        <v>0</v>
      </c>
      <c r="E54" s="110"/>
    </row>
    <row r="55">
      <c r="A55" s="60" t="s">
        <v>207</v>
      </c>
      <c r="B55" s="80">
        <v>0.0</v>
      </c>
      <c r="C55" s="105">
        <v>0.0</v>
      </c>
      <c r="D55" s="95">
        <f t="shared" si="5"/>
        <v>0</v>
      </c>
      <c r="E55" s="114"/>
      <c r="F55" s="89"/>
      <c r="G55" s="89"/>
    </row>
    <row r="56">
      <c r="A56" s="37" t="s">
        <v>97</v>
      </c>
      <c r="D56" s="83">
        <f>SUM(D42:D55)</f>
        <v>0</v>
      </c>
    </row>
    <row r="58">
      <c r="A58" s="41" t="s">
        <v>208</v>
      </c>
      <c r="B58" s="41" t="s">
        <v>141</v>
      </c>
      <c r="C58" s="41" t="s">
        <v>142</v>
      </c>
      <c r="D58" s="41" t="s">
        <v>143</v>
      </c>
      <c r="E58" s="41" t="s">
        <v>145</v>
      </c>
      <c r="F58" s="89"/>
      <c r="G58" s="89"/>
    </row>
    <row r="59">
      <c r="A59" s="4" t="s">
        <v>209</v>
      </c>
      <c r="B59" s="78">
        <v>0.0</v>
      </c>
      <c r="C59" s="101">
        <v>0.0</v>
      </c>
      <c r="D59" s="83">
        <f t="shared" ref="D59:D61" si="6">B59*C59</f>
        <v>0</v>
      </c>
      <c r="E59" s="110"/>
    </row>
    <row r="60">
      <c r="A60" s="4" t="s">
        <v>211</v>
      </c>
      <c r="B60" s="78">
        <v>0.0</v>
      </c>
      <c r="C60" s="101">
        <v>0.0</v>
      </c>
      <c r="D60" s="83">
        <f t="shared" si="6"/>
        <v>0</v>
      </c>
      <c r="E60" s="110"/>
    </row>
    <row r="61">
      <c r="A61" s="60" t="s">
        <v>212</v>
      </c>
      <c r="B61" s="80">
        <v>0.0</v>
      </c>
      <c r="C61" s="105">
        <v>0.0</v>
      </c>
      <c r="D61" s="95">
        <f t="shared" si="6"/>
        <v>0</v>
      </c>
      <c r="E61" s="114"/>
      <c r="F61" s="89"/>
      <c r="G61" s="89"/>
    </row>
    <row r="62">
      <c r="A62" s="37" t="s">
        <v>97</v>
      </c>
      <c r="D62" s="83">
        <f>SUM(D58:D61)</f>
        <v>0</v>
      </c>
    </row>
    <row r="64">
      <c r="A64" s="41" t="s">
        <v>214</v>
      </c>
      <c r="B64" s="41" t="s">
        <v>141</v>
      </c>
      <c r="C64" s="41" t="s">
        <v>142</v>
      </c>
      <c r="D64" s="41" t="s">
        <v>143</v>
      </c>
      <c r="E64" s="41" t="s">
        <v>145</v>
      </c>
      <c r="F64" s="89"/>
      <c r="G64" s="89"/>
    </row>
    <row r="65">
      <c r="A65" s="101" t="s">
        <v>216</v>
      </c>
      <c r="B65" s="78">
        <v>0.0</v>
      </c>
      <c r="C65" s="101">
        <v>0.0</v>
      </c>
      <c r="D65" s="83">
        <f t="shared" ref="D65:D67" si="7">B65*C65</f>
        <v>0</v>
      </c>
      <c r="E65" s="110"/>
    </row>
    <row r="66">
      <c r="A66" s="101" t="s">
        <v>216</v>
      </c>
      <c r="B66" s="78">
        <v>0.0</v>
      </c>
      <c r="C66" s="101">
        <v>0.0</v>
      </c>
      <c r="D66" s="83">
        <f t="shared" si="7"/>
        <v>0</v>
      </c>
      <c r="E66" s="110"/>
    </row>
    <row r="67">
      <c r="A67" s="105" t="s">
        <v>216</v>
      </c>
      <c r="B67" s="80">
        <v>0.0</v>
      </c>
      <c r="C67" s="105">
        <v>0.0</v>
      </c>
      <c r="D67" s="95">
        <f t="shared" si="7"/>
        <v>0</v>
      </c>
      <c r="E67" s="114"/>
      <c r="F67" s="89"/>
      <c r="G67" s="89"/>
    </row>
    <row r="68">
      <c r="A68" s="37" t="s">
        <v>97</v>
      </c>
      <c r="D68" s="83">
        <f>SUM(D64:D67)</f>
        <v>0</v>
      </c>
    </row>
  </sheetData>
  <mergeCells count="37">
    <mergeCell ref="A2:D2"/>
    <mergeCell ref="I8:L8"/>
    <mergeCell ref="E25:G25"/>
    <mergeCell ref="E26:G26"/>
    <mergeCell ref="E27:G27"/>
    <mergeCell ref="E28:G28"/>
    <mergeCell ref="E29:G29"/>
    <mergeCell ref="E30:G30"/>
    <mergeCell ref="E33:G33"/>
    <mergeCell ref="E34:G34"/>
    <mergeCell ref="E35:G35"/>
    <mergeCell ref="E36:G36"/>
    <mergeCell ref="E37:G37"/>
    <mergeCell ref="E38:G38"/>
    <mergeCell ref="E41:G41"/>
    <mergeCell ref="E42:G42"/>
    <mergeCell ref="E43:G43"/>
    <mergeCell ref="E44:G44"/>
    <mergeCell ref="E45:G45"/>
    <mergeCell ref="E46:G46"/>
    <mergeCell ref="E47:G47"/>
    <mergeCell ref="E48:G48"/>
    <mergeCell ref="E49:G49"/>
    <mergeCell ref="E50:G50"/>
    <mergeCell ref="E51:G51"/>
    <mergeCell ref="E52:G52"/>
    <mergeCell ref="E53:G53"/>
    <mergeCell ref="E54:G54"/>
    <mergeCell ref="E66:G66"/>
    <mergeCell ref="E67:G67"/>
    <mergeCell ref="E55:G55"/>
    <mergeCell ref="E58:G58"/>
    <mergeCell ref="E59:G59"/>
    <mergeCell ref="E60:G60"/>
    <mergeCell ref="E61:G61"/>
    <mergeCell ref="E64:G64"/>
    <mergeCell ref="E65:G65"/>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63"/>
    <col customWidth="1" min="2" max="2" width="11.0"/>
    <col customWidth="1" min="9" max="9" width="29.5"/>
    <col customWidth="1" min="10" max="10" width="15.5"/>
    <col customWidth="1" min="11" max="11" width="19.38"/>
  </cols>
  <sheetData>
    <row r="1">
      <c r="A1" s="2" t="s">
        <v>2</v>
      </c>
      <c r="I1" s="3"/>
    </row>
    <row r="2">
      <c r="A2" s="11" t="s">
        <v>6</v>
      </c>
      <c r="I2" s="3"/>
    </row>
    <row r="3">
      <c r="A3" s="3" t="s">
        <v>12</v>
      </c>
      <c r="I3" s="3"/>
    </row>
    <row r="4">
      <c r="A4" s="3"/>
      <c r="I4" s="3"/>
    </row>
    <row r="5">
      <c r="A5" s="13"/>
      <c r="B5" s="14"/>
      <c r="C5" s="14"/>
      <c r="D5" s="14"/>
      <c r="E5" s="14"/>
      <c r="F5" s="14"/>
      <c r="G5" s="14"/>
      <c r="H5" s="14"/>
      <c r="I5" s="13"/>
      <c r="J5" s="14"/>
      <c r="K5" s="14"/>
      <c r="L5" s="14"/>
      <c r="M5" s="14"/>
      <c r="N5" s="14"/>
    </row>
    <row r="6">
      <c r="A6" s="16" t="s">
        <v>20</v>
      </c>
      <c r="I6" s="3"/>
    </row>
    <row r="7">
      <c r="A7" s="3" t="s">
        <v>22</v>
      </c>
      <c r="I7" s="3" t="s">
        <v>24</v>
      </c>
    </row>
    <row r="9">
      <c r="A9" s="8" t="s">
        <v>26</v>
      </c>
      <c r="B9" s="18" t="s">
        <v>29</v>
      </c>
      <c r="C9" s="19"/>
      <c r="D9" s="20"/>
      <c r="E9" s="18" t="s">
        <v>31</v>
      </c>
      <c r="F9" s="19"/>
      <c r="G9" s="20"/>
      <c r="I9" s="8" t="s">
        <v>32</v>
      </c>
      <c r="J9" s="21" t="s">
        <v>29</v>
      </c>
      <c r="K9" s="21" t="s">
        <v>31</v>
      </c>
      <c r="M9" s="22" t="s">
        <v>33</v>
      </c>
      <c r="N9" s="20"/>
    </row>
    <row r="10">
      <c r="B10" s="24" t="s">
        <v>34</v>
      </c>
      <c r="C10" s="1" t="s">
        <v>35</v>
      </c>
      <c r="D10" s="25" t="s">
        <v>36</v>
      </c>
      <c r="E10" s="24" t="s">
        <v>34</v>
      </c>
      <c r="F10" s="1" t="s">
        <v>35</v>
      </c>
      <c r="G10" s="25" t="s">
        <v>36</v>
      </c>
      <c r="J10" s="27" t="s">
        <v>38</v>
      </c>
      <c r="K10" s="27" t="s">
        <v>38</v>
      </c>
      <c r="M10" s="28" t="s">
        <v>39</v>
      </c>
      <c r="N10" s="30" t="s">
        <v>40</v>
      </c>
    </row>
    <row r="11">
      <c r="A11" s="4" t="s">
        <v>41</v>
      </c>
      <c r="B11" s="32">
        <v>12.0</v>
      </c>
      <c r="C11" s="33">
        <v>16.0</v>
      </c>
      <c r="D11" s="35">
        <v>12.0</v>
      </c>
      <c r="E11" s="32">
        <v>12.0</v>
      </c>
      <c r="F11" s="33">
        <v>16.0</v>
      </c>
      <c r="G11" s="35">
        <v>12.0</v>
      </c>
      <c r="I11" s="37" t="s">
        <v>41</v>
      </c>
      <c r="J11" s="38">
        <v>8.0</v>
      </c>
      <c r="K11" s="38">
        <v>20.0</v>
      </c>
      <c r="M11" s="40">
        <v>6.0</v>
      </c>
      <c r="N11" s="42">
        <v>4.0</v>
      </c>
    </row>
    <row r="12">
      <c r="A12" s="4" t="s">
        <v>51</v>
      </c>
      <c r="B12" s="44">
        <v>2.0</v>
      </c>
      <c r="C12" s="5">
        <v>3.0</v>
      </c>
      <c r="D12" s="46">
        <v>3.0</v>
      </c>
      <c r="E12" s="44">
        <v>3.0</v>
      </c>
      <c r="F12" s="5">
        <v>4.0</v>
      </c>
      <c r="G12" s="46">
        <v>4.0</v>
      </c>
      <c r="I12" s="1" t="s">
        <v>56</v>
      </c>
      <c r="J12" s="48"/>
      <c r="K12" s="48"/>
    </row>
    <row r="13">
      <c r="A13" s="4" t="s">
        <v>61</v>
      </c>
      <c r="B13" s="44">
        <v>10.0</v>
      </c>
      <c r="C13" s="5">
        <v>10.0</v>
      </c>
      <c r="D13" s="46">
        <v>10.0</v>
      </c>
      <c r="E13" s="44">
        <v>10.0</v>
      </c>
      <c r="F13" s="5">
        <v>10.0</v>
      </c>
      <c r="G13" s="46">
        <v>10.0</v>
      </c>
      <c r="I13" s="4" t="s">
        <v>63</v>
      </c>
      <c r="J13" s="51">
        <v>6.0</v>
      </c>
      <c r="K13" s="51">
        <v>6.0</v>
      </c>
      <c r="M13" s="52" t="s">
        <v>66</v>
      </c>
      <c r="N13" s="53"/>
    </row>
    <row r="14">
      <c r="A14" s="4" t="s">
        <v>69</v>
      </c>
      <c r="B14" s="44">
        <v>10.0</v>
      </c>
      <c r="C14" s="5">
        <v>10.0</v>
      </c>
      <c r="D14" s="46">
        <v>10.0</v>
      </c>
      <c r="E14" s="44">
        <v>10.0</v>
      </c>
      <c r="F14" s="5">
        <v>10.0</v>
      </c>
      <c r="G14" s="46">
        <v>10.0</v>
      </c>
      <c r="I14" s="4" t="s">
        <v>71</v>
      </c>
      <c r="J14" s="51">
        <f t="shared" ref="J14:K14" si="1">IF(J15&lt;2,$M$11,$N$11)</f>
        <v>6</v>
      </c>
      <c r="K14" s="51">
        <f t="shared" si="1"/>
        <v>4</v>
      </c>
      <c r="M14" s="59" t="s">
        <v>80</v>
      </c>
      <c r="N14" s="46">
        <v>15.0</v>
      </c>
    </row>
    <row r="15">
      <c r="A15" s="60" t="s">
        <v>81</v>
      </c>
      <c r="B15" s="61">
        <v>2.0</v>
      </c>
      <c r="C15" s="62">
        <v>2.0</v>
      </c>
      <c r="D15" s="63">
        <v>2.0</v>
      </c>
      <c r="E15" s="61">
        <v>2.0</v>
      </c>
      <c r="F15" s="62">
        <v>2.0</v>
      </c>
      <c r="G15" s="63">
        <v>2.0</v>
      </c>
      <c r="I15" s="60" t="s">
        <v>83</v>
      </c>
      <c r="J15" s="65">
        <v>1.0</v>
      </c>
      <c r="K15" s="65">
        <v>2.0</v>
      </c>
      <c r="M15" s="59" t="s">
        <v>86</v>
      </c>
      <c r="N15" s="46">
        <v>11.0</v>
      </c>
    </row>
    <row r="16">
      <c r="A16" s="37" t="s">
        <v>88</v>
      </c>
      <c r="B16" s="67">
        <f t="shared" ref="B16:D16" si="2">(B11/B15)*B12*B13 + B12*B14</f>
        <v>140</v>
      </c>
      <c r="C16" s="70">
        <f t="shared" si="2"/>
        <v>270</v>
      </c>
      <c r="D16" s="70">
        <f t="shared" si="2"/>
        <v>210</v>
      </c>
      <c r="E16" s="67">
        <f t="shared" ref="E16:F16" si="3">(E11/E15)*E12*E13 +E12*E14</f>
        <v>210</v>
      </c>
      <c r="F16" s="70">
        <f t="shared" si="3"/>
        <v>360</v>
      </c>
      <c r="G16" s="74">
        <f>(G11/G15)*G12*G13 + G12*G14</f>
        <v>280</v>
      </c>
      <c r="I16" s="37" t="s">
        <v>110</v>
      </c>
      <c r="J16" s="48">
        <f>J11*J13</f>
        <v>48</v>
      </c>
      <c r="K16" s="48">
        <f>K11*K14</f>
        <v>80</v>
      </c>
      <c r="M16" s="77" t="s">
        <v>121</v>
      </c>
      <c r="N16" s="79">
        <v>7.0</v>
      </c>
    </row>
    <row r="17">
      <c r="A17" s="37" t="s">
        <v>126</v>
      </c>
      <c r="B17" s="81">
        <f t="shared" ref="B17:G17" si="4">B16/60</f>
        <v>2.333333333</v>
      </c>
      <c r="C17" s="82">
        <f t="shared" si="4"/>
        <v>4.5</v>
      </c>
      <c r="D17" s="84">
        <f t="shared" si="4"/>
        <v>3.5</v>
      </c>
      <c r="E17" s="81">
        <f t="shared" si="4"/>
        <v>3.5</v>
      </c>
      <c r="F17" s="86">
        <f t="shared" si="4"/>
        <v>6</v>
      </c>
      <c r="G17" s="87">
        <f t="shared" si="4"/>
        <v>4.666666667</v>
      </c>
      <c r="I17" s="37" t="s">
        <v>137</v>
      </c>
      <c r="J17" s="48">
        <f t="shared" ref="J17:K17" si="5">J16/60</f>
        <v>0.8</v>
      </c>
      <c r="K17" s="90">
        <f t="shared" si="5"/>
        <v>1.333333333</v>
      </c>
    </row>
    <row r="18">
      <c r="I18" s="37" t="s">
        <v>149</v>
      </c>
      <c r="J18" s="48">
        <f t="shared" ref="J18:K18" si="6">(IFS(J11&gt;15, $N$14, J11&lt;12,$N$16, OR(J11&lt;16, J11&gt;11), $N$15))*J14</f>
        <v>42</v>
      </c>
      <c r="K18" s="48">
        <f t="shared" si="6"/>
        <v>60</v>
      </c>
    </row>
    <row r="19">
      <c r="A19" s="92" t="s">
        <v>160</v>
      </c>
      <c r="I19" s="37" t="s">
        <v>161</v>
      </c>
      <c r="J19" s="94">
        <f t="shared" ref="J19:K19" si="7">J18/60</f>
        <v>0.7</v>
      </c>
      <c r="K19" s="94">
        <f t="shared" si="7"/>
        <v>1</v>
      </c>
    </row>
    <row r="20">
      <c r="A20" s="1" t="s">
        <v>164</v>
      </c>
      <c r="B20" s="1" t="s">
        <v>165</v>
      </c>
      <c r="C20" s="1" t="s">
        <v>166</v>
      </c>
      <c r="D20" s="1" t="s">
        <v>167</v>
      </c>
      <c r="I20" s="96" t="s">
        <v>168</v>
      </c>
      <c r="J20" s="10">
        <f t="shared" ref="J20:K20" si="8">J17*3+J19</f>
        <v>3.1</v>
      </c>
      <c r="K20" s="10">
        <f t="shared" si="8"/>
        <v>5</v>
      </c>
    </row>
    <row r="21">
      <c r="A21" s="4" t="s">
        <v>170</v>
      </c>
      <c r="B21" s="98">
        <v>0.3333333333333333</v>
      </c>
      <c r="C21" s="99">
        <f t="shared" ref="C21:C24" si="9">B21+(D21/24)</f>
        <v>0.3541666667</v>
      </c>
      <c r="D21" s="101">
        <v>0.5</v>
      </c>
      <c r="I21" s="1" t="s">
        <v>173</v>
      </c>
    </row>
    <row r="22">
      <c r="A22" s="4" t="s">
        <v>174</v>
      </c>
      <c r="B22" s="99">
        <f t="shared" ref="B22:B24" si="10">C21</f>
        <v>0.3541666667</v>
      </c>
      <c r="C22" s="99">
        <f t="shared" si="9"/>
        <v>0.375</v>
      </c>
      <c r="D22" s="101">
        <v>0.5</v>
      </c>
      <c r="I22" s="102" t="s">
        <v>175</v>
      </c>
      <c r="J22" s="103">
        <v>6.0</v>
      </c>
      <c r="K22" s="103">
        <v>6.0</v>
      </c>
    </row>
    <row r="23">
      <c r="A23" s="4" t="s">
        <v>177</v>
      </c>
      <c r="B23" s="99">
        <f t="shared" si="10"/>
        <v>0.375</v>
      </c>
      <c r="C23" s="99">
        <f t="shared" si="9"/>
        <v>0.5208333333</v>
      </c>
      <c r="D23" s="101">
        <v>3.5</v>
      </c>
      <c r="I23" s="102" t="s">
        <v>180</v>
      </c>
      <c r="J23" s="51">
        <f t="shared" ref="J23:K23" si="11">IF(J24&lt;2,$M$11,$N$11)</f>
        <v>6</v>
      </c>
      <c r="K23" s="51">
        <f t="shared" si="11"/>
        <v>4</v>
      </c>
    </row>
    <row r="24">
      <c r="A24" s="60" t="s">
        <v>184</v>
      </c>
      <c r="B24" s="106">
        <f t="shared" si="10"/>
        <v>0.5208333333</v>
      </c>
      <c r="C24" s="106">
        <f t="shared" si="9"/>
        <v>0.5347222222</v>
      </c>
      <c r="D24" s="107">
        <f>20/60</f>
        <v>0.3333333333</v>
      </c>
      <c r="I24" s="108" t="s">
        <v>186</v>
      </c>
      <c r="J24" s="109">
        <f t="shared" ref="J24:K24" si="12">J15</f>
        <v>1</v>
      </c>
      <c r="K24" s="109">
        <f t="shared" si="12"/>
        <v>2</v>
      </c>
    </row>
    <row r="25">
      <c r="A25" s="96" t="s">
        <v>188</v>
      </c>
      <c r="B25" s="111">
        <f>C24-B21</f>
        <v>0.2013888889</v>
      </c>
      <c r="I25" s="37" t="s">
        <v>191</v>
      </c>
      <c r="J25" s="48">
        <f t="shared" ref="J25:K25" si="13">ROUNDUP(J11/2,0)*J22*J23</f>
        <v>144</v>
      </c>
      <c r="K25" s="48">
        <f t="shared" si="13"/>
        <v>240</v>
      </c>
    </row>
    <row r="26">
      <c r="I26" s="37" t="s">
        <v>195</v>
      </c>
      <c r="J26" s="94">
        <f t="shared" ref="J26:K26" si="14">J25/60</f>
        <v>2.4</v>
      </c>
      <c r="K26" s="94">
        <f t="shared" si="14"/>
        <v>4</v>
      </c>
    </row>
    <row r="28">
      <c r="A28" s="112" t="s">
        <v>198</v>
      </c>
      <c r="I28" s="12" t="s">
        <v>200</v>
      </c>
    </row>
    <row r="29">
      <c r="A29" s="1" t="s">
        <v>164</v>
      </c>
      <c r="B29" s="1" t="s">
        <v>165</v>
      </c>
      <c r="C29" s="1" t="s">
        <v>166</v>
      </c>
      <c r="D29" s="1" t="s">
        <v>167</v>
      </c>
    </row>
    <row r="30">
      <c r="A30" s="4" t="s">
        <v>170</v>
      </c>
      <c r="B30" s="98">
        <v>0.3333333333333333</v>
      </c>
      <c r="C30" s="99">
        <f t="shared" ref="C30:C35" si="15">B30+(D30/24)</f>
        <v>0.3541666667</v>
      </c>
      <c r="D30" s="101">
        <v>0.5</v>
      </c>
    </row>
    <row r="31">
      <c r="A31" s="4" t="s">
        <v>174</v>
      </c>
      <c r="B31" s="99">
        <f t="shared" ref="B31:B35" si="16">C30</f>
        <v>0.3541666667</v>
      </c>
      <c r="C31" s="99">
        <f t="shared" si="15"/>
        <v>0.375</v>
      </c>
      <c r="D31" s="101">
        <v>0.5</v>
      </c>
      <c r="I31" s="92" t="s">
        <v>160</v>
      </c>
    </row>
    <row r="32">
      <c r="A32" s="4" t="s">
        <v>177</v>
      </c>
      <c r="B32" s="99">
        <f t="shared" si="16"/>
        <v>0.375</v>
      </c>
      <c r="C32" s="99">
        <f t="shared" si="15"/>
        <v>0.5</v>
      </c>
      <c r="D32" s="101">
        <v>3.0</v>
      </c>
      <c r="I32" s="1" t="s">
        <v>164</v>
      </c>
      <c r="J32" s="1" t="s">
        <v>165</v>
      </c>
      <c r="K32" s="1" t="s">
        <v>166</v>
      </c>
      <c r="L32" s="1" t="s">
        <v>167</v>
      </c>
      <c r="N32" s="4" t="s">
        <v>205</v>
      </c>
    </row>
    <row r="33">
      <c r="A33" s="4" t="s">
        <v>206</v>
      </c>
      <c r="B33" s="113">
        <f t="shared" si="16"/>
        <v>0.5</v>
      </c>
      <c r="C33" s="99">
        <f t="shared" si="15"/>
        <v>0.5208333333</v>
      </c>
      <c r="D33" s="115">
        <v>0.5</v>
      </c>
      <c r="I33" s="4" t="s">
        <v>170</v>
      </c>
      <c r="J33" s="98">
        <v>0.3333333333333333</v>
      </c>
      <c r="K33" s="99">
        <f t="shared" ref="K33:K43" si="17">J33+(L33/24)</f>
        <v>0.3541666667</v>
      </c>
      <c r="L33" s="101">
        <v>0.5</v>
      </c>
      <c r="N33" s="101">
        <v>10.0</v>
      </c>
    </row>
    <row r="34">
      <c r="A34" s="4" t="s">
        <v>177</v>
      </c>
      <c r="B34" s="99">
        <f t="shared" si="16"/>
        <v>0.5208333333</v>
      </c>
      <c r="C34" s="99">
        <f t="shared" si="15"/>
        <v>0.5833333333</v>
      </c>
      <c r="D34" s="116">
        <v>1.5</v>
      </c>
      <c r="I34" s="4" t="s">
        <v>174</v>
      </c>
      <c r="J34" s="99">
        <f t="shared" ref="J34:J43" si="18">K33</f>
        <v>0.3541666667</v>
      </c>
      <c r="K34" s="99">
        <f t="shared" si="17"/>
        <v>0.375</v>
      </c>
      <c r="L34" s="101">
        <v>0.5</v>
      </c>
      <c r="N34" s="4" t="s">
        <v>210</v>
      </c>
    </row>
    <row r="35">
      <c r="A35" s="60" t="s">
        <v>184</v>
      </c>
      <c r="B35" s="106">
        <f t="shared" si="16"/>
        <v>0.5833333333</v>
      </c>
      <c r="C35" s="106">
        <f t="shared" si="15"/>
        <v>0.5972222222</v>
      </c>
      <c r="D35" s="107">
        <f>20/60</f>
        <v>0.3333333333</v>
      </c>
      <c r="I35" s="4" t="s">
        <v>213</v>
      </c>
      <c r="J35" s="99">
        <f t="shared" si="18"/>
        <v>0.375</v>
      </c>
      <c r="K35" s="99">
        <f t="shared" si="17"/>
        <v>0.4166666667</v>
      </c>
      <c r="L35" s="101">
        <v>1.0</v>
      </c>
      <c r="N35" s="117">
        <f>N33/60</f>
        <v>0.1666666667</v>
      </c>
    </row>
    <row r="36">
      <c r="A36" s="96" t="s">
        <v>188</v>
      </c>
      <c r="B36" s="111">
        <f>C35-B30</f>
        <v>0.2638888889</v>
      </c>
      <c r="I36" s="4" t="s">
        <v>215</v>
      </c>
      <c r="J36" s="99">
        <f t="shared" si="18"/>
        <v>0.4166666667</v>
      </c>
      <c r="K36" s="99">
        <f t="shared" si="17"/>
        <v>0.4236111111</v>
      </c>
      <c r="L36" s="118">
        <f>$N$35</f>
        <v>0.1666666667</v>
      </c>
    </row>
    <row r="37">
      <c r="I37" s="4" t="s">
        <v>217</v>
      </c>
      <c r="J37" s="99">
        <f t="shared" si="18"/>
        <v>0.4236111111</v>
      </c>
      <c r="K37" s="99">
        <f t="shared" si="17"/>
        <v>0.4652777778</v>
      </c>
      <c r="L37" s="101">
        <v>1.0</v>
      </c>
    </row>
    <row r="38">
      <c r="I38" s="4" t="s">
        <v>215</v>
      </c>
      <c r="J38" s="99">
        <f t="shared" si="18"/>
        <v>0.4652777778</v>
      </c>
      <c r="K38" s="99">
        <f t="shared" si="17"/>
        <v>0.4722222222</v>
      </c>
      <c r="L38" s="118">
        <f>$N$35</f>
        <v>0.1666666667</v>
      </c>
    </row>
    <row r="39">
      <c r="I39" s="4" t="s">
        <v>218</v>
      </c>
      <c r="J39" s="99">
        <f t="shared" si="18"/>
        <v>0.4722222222</v>
      </c>
      <c r="K39" s="99">
        <f t="shared" si="17"/>
        <v>0.5138888889</v>
      </c>
      <c r="L39" s="101">
        <v>1.0</v>
      </c>
    </row>
    <row r="40">
      <c r="I40" s="4" t="s">
        <v>215</v>
      </c>
      <c r="J40" s="99">
        <f t="shared" si="18"/>
        <v>0.5138888889</v>
      </c>
      <c r="K40" s="99">
        <f t="shared" si="17"/>
        <v>0.5208333333</v>
      </c>
      <c r="L40" s="118">
        <f>$N$35</f>
        <v>0.1666666667</v>
      </c>
    </row>
    <row r="41">
      <c r="I41" s="4" t="s">
        <v>219</v>
      </c>
      <c r="J41" s="99">
        <f t="shared" si="18"/>
        <v>0.5208333333</v>
      </c>
      <c r="K41" s="99">
        <f t="shared" si="17"/>
        <v>0.55</v>
      </c>
      <c r="L41" s="110">
        <f>42/60</f>
        <v>0.7</v>
      </c>
    </row>
    <row r="42">
      <c r="I42" s="4" t="s">
        <v>215</v>
      </c>
      <c r="J42" s="99">
        <f t="shared" si="18"/>
        <v>0.55</v>
      </c>
      <c r="K42" s="99">
        <f t="shared" si="17"/>
        <v>0.5569444444</v>
      </c>
      <c r="L42" s="118">
        <f>$N$35</f>
        <v>0.1666666667</v>
      </c>
    </row>
    <row r="43">
      <c r="I43" s="60" t="s">
        <v>184</v>
      </c>
      <c r="J43" s="106">
        <f t="shared" si="18"/>
        <v>0.5569444444</v>
      </c>
      <c r="K43" s="106">
        <f t="shared" si="17"/>
        <v>0.5708333333</v>
      </c>
      <c r="L43" s="107">
        <f>20/60</f>
        <v>0.3333333333</v>
      </c>
    </row>
    <row r="44">
      <c r="I44" s="96" t="s">
        <v>188</v>
      </c>
      <c r="J44" s="111">
        <f>K43-J33</f>
        <v>0.2375</v>
      </c>
    </row>
    <row r="47">
      <c r="I47" s="92" t="s">
        <v>198</v>
      </c>
    </row>
    <row r="48">
      <c r="I48" s="1" t="s">
        <v>164</v>
      </c>
      <c r="J48" s="1" t="s">
        <v>165</v>
      </c>
      <c r="K48" s="1" t="s">
        <v>166</v>
      </c>
      <c r="L48" s="1" t="s">
        <v>167</v>
      </c>
    </row>
    <row r="49">
      <c r="I49" s="4" t="s">
        <v>170</v>
      </c>
      <c r="J49" s="98">
        <v>0.3333333333333333</v>
      </c>
      <c r="K49" s="99">
        <f t="shared" ref="K49:K61" si="19">J49+(L49/24)</f>
        <v>0.3541666667</v>
      </c>
      <c r="L49" s="101">
        <v>0.5</v>
      </c>
    </row>
    <row r="50">
      <c r="I50" s="4" t="s">
        <v>174</v>
      </c>
      <c r="J50" s="99">
        <f t="shared" ref="J50:J61" si="20">K49</f>
        <v>0.3541666667</v>
      </c>
      <c r="K50" s="99">
        <f t="shared" si="19"/>
        <v>0.375</v>
      </c>
      <c r="L50" s="101">
        <v>0.5</v>
      </c>
    </row>
    <row r="51">
      <c r="I51" s="4" t="s">
        <v>213</v>
      </c>
      <c r="J51" s="99">
        <f t="shared" si="20"/>
        <v>0.375</v>
      </c>
      <c r="K51" s="99">
        <f t="shared" si="19"/>
        <v>0.4166666667</v>
      </c>
      <c r="L51" s="101">
        <v>1.0</v>
      </c>
    </row>
    <row r="52">
      <c r="I52" s="4" t="s">
        <v>215</v>
      </c>
      <c r="J52" s="99">
        <f t="shared" si="20"/>
        <v>0.4166666667</v>
      </c>
      <c r="K52" s="99">
        <f t="shared" si="19"/>
        <v>0.4236111111</v>
      </c>
      <c r="L52" s="118">
        <f>$N$35</f>
        <v>0.1666666667</v>
      </c>
    </row>
    <row r="53">
      <c r="I53" s="4" t="s">
        <v>217</v>
      </c>
      <c r="J53" s="99">
        <f t="shared" si="20"/>
        <v>0.4236111111</v>
      </c>
      <c r="K53" s="99">
        <f t="shared" si="19"/>
        <v>0.4652777778</v>
      </c>
      <c r="L53" s="101">
        <v>1.0</v>
      </c>
    </row>
    <row r="54">
      <c r="I54" s="4" t="s">
        <v>215</v>
      </c>
      <c r="J54" s="99">
        <f t="shared" si="20"/>
        <v>0.4652777778</v>
      </c>
      <c r="K54" s="99">
        <f t="shared" si="19"/>
        <v>0.4722222222</v>
      </c>
      <c r="L54" s="118">
        <f>$N$35</f>
        <v>0.1666666667</v>
      </c>
    </row>
    <row r="55">
      <c r="I55" s="4" t="s">
        <v>218</v>
      </c>
      <c r="J55" s="99">
        <f t="shared" si="20"/>
        <v>0.4722222222</v>
      </c>
      <c r="K55" s="99">
        <f t="shared" si="19"/>
        <v>0.5</v>
      </c>
      <c r="L55" s="115">
        <f>40/60</f>
        <v>0.6666666667</v>
      </c>
    </row>
    <row r="56">
      <c r="I56" s="4" t="s">
        <v>206</v>
      </c>
      <c r="J56" s="99">
        <f t="shared" si="20"/>
        <v>0.5</v>
      </c>
      <c r="K56" s="99">
        <f t="shared" si="19"/>
        <v>0.5416666667</v>
      </c>
      <c r="L56" s="119">
        <v>1.0</v>
      </c>
    </row>
    <row r="57">
      <c r="I57" s="4" t="s">
        <v>218</v>
      </c>
      <c r="J57" s="99">
        <f t="shared" si="20"/>
        <v>0.5416666667</v>
      </c>
      <c r="K57" s="99">
        <f t="shared" si="19"/>
        <v>0.5555555556</v>
      </c>
      <c r="L57" s="120">
        <f>20/60</f>
        <v>0.3333333333</v>
      </c>
    </row>
    <row r="58">
      <c r="I58" s="4" t="s">
        <v>215</v>
      </c>
      <c r="J58" s="99">
        <f t="shared" si="20"/>
        <v>0.5555555556</v>
      </c>
      <c r="K58" s="99">
        <f t="shared" si="19"/>
        <v>0.5625</v>
      </c>
      <c r="L58" s="118">
        <f>$N$35</f>
        <v>0.1666666667</v>
      </c>
    </row>
    <row r="59">
      <c r="I59" s="4" t="s">
        <v>219</v>
      </c>
      <c r="J59" s="99">
        <f t="shared" si="20"/>
        <v>0.5625</v>
      </c>
      <c r="K59" s="99">
        <f t="shared" si="19"/>
        <v>0.5916666667</v>
      </c>
      <c r="L59" s="110">
        <f>42/60</f>
        <v>0.7</v>
      </c>
    </row>
    <row r="60">
      <c r="I60" s="4" t="s">
        <v>215</v>
      </c>
      <c r="J60" s="99">
        <f t="shared" si="20"/>
        <v>0.5916666667</v>
      </c>
      <c r="K60" s="99">
        <f t="shared" si="19"/>
        <v>0.5986111111</v>
      </c>
      <c r="L60" s="118">
        <f>$N$35</f>
        <v>0.1666666667</v>
      </c>
    </row>
    <row r="61">
      <c r="I61" s="60" t="s">
        <v>184</v>
      </c>
      <c r="J61" s="106">
        <f t="shared" si="20"/>
        <v>0.5986111111</v>
      </c>
      <c r="K61" s="106">
        <f t="shared" si="19"/>
        <v>0.6125</v>
      </c>
      <c r="L61" s="107">
        <f>20/60</f>
        <v>0.3333333333</v>
      </c>
    </row>
    <row r="62">
      <c r="I62" s="96" t="s">
        <v>188</v>
      </c>
      <c r="J62" s="111">
        <f>K61-J49</f>
        <v>0.2791666667</v>
      </c>
    </row>
  </sheetData>
  <mergeCells count="6">
    <mergeCell ref="A1:D1"/>
    <mergeCell ref="A6:G6"/>
    <mergeCell ref="B9:D9"/>
    <mergeCell ref="E9:G9"/>
    <mergeCell ref="M9:N9"/>
    <mergeCell ref="I28:K28"/>
  </mergeCells>
  <hyperlinks>
    <hyperlink r:id="rId2" ref="A2"/>
  </hyperlinks>
  <drawing r:id="rId3"/>
  <legacy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38"/>
    <col customWidth="1" min="2" max="2" width="53.63"/>
    <col customWidth="1" min="3" max="3" width="25.38"/>
    <col customWidth="1" min="4" max="4" width="50.13"/>
  </cols>
  <sheetData>
    <row r="1">
      <c r="A1" s="3" t="s">
        <v>1</v>
      </c>
      <c r="B1" s="6"/>
    </row>
    <row r="2">
      <c r="B2" s="6"/>
    </row>
    <row r="3">
      <c r="A3" s="8" t="s">
        <v>8</v>
      </c>
      <c r="C3" s="8" t="s">
        <v>9</v>
      </c>
      <c r="D3" s="8" t="s">
        <v>10</v>
      </c>
    </row>
    <row r="4">
      <c r="A4" s="10" t="b">
        <v>0</v>
      </c>
      <c r="B4" s="12" t="s">
        <v>11</v>
      </c>
    </row>
    <row r="5">
      <c r="A5" s="10" t="b">
        <v>0</v>
      </c>
      <c r="B5" s="12" t="s">
        <v>13</v>
      </c>
    </row>
    <row r="6">
      <c r="A6" s="10" t="b">
        <v>0</v>
      </c>
      <c r="B6" s="12" t="s">
        <v>14</v>
      </c>
    </row>
    <row r="7">
      <c r="A7" s="10" t="b">
        <v>0</v>
      </c>
      <c r="B7" s="12" t="s">
        <v>15</v>
      </c>
    </row>
    <row r="8">
      <c r="A8" s="10" t="b">
        <v>0</v>
      </c>
      <c r="B8" s="12" t="s">
        <v>16</v>
      </c>
    </row>
    <row r="9">
      <c r="A9" s="10" t="b">
        <v>0</v>
      </c>
      <c r="B9" s="12" t="s">
        <v>17</v>
      </c>
    </row>
    <row r="10">
      <c r="A10" s="10" t="b">
        <v>0</v>
      </c>
      <c r="B10" s="12" t="s">
        <v>18</v>
      </c>
    </row>
    <row r="11">
      <c r="A11" s="10" t="b">
        <v>0</v>
      </c>
      <c r="B11" s="12" t="s">
        <v>19</v>
      </c>
    </row>
    <row r="12">
      <c r="A12" s="10" t="b">
        <v>0</v>
      </c>
      <c r="B12" s="12" t="s">
        <v>21</v>
      </c>
    </row>
    <row r="13">
      <c r="A13" s="10" t="b">
        <v>0</v>
      </c>
      <c r="B13" s="12" t="s">
        <v>23</v>
      </c>
    </row>
    <row r="14">
      <c r="A14" s="10" t="b">
        <v>0</v>
      </c>
      <c r="B14" s="12" t="s">
        <v>25</v>
      </c>
    </row>
    <row r="15">
      <c r="A15" s="10" t="b">
        <v>0</v>
      </c>
      <c r="B15" s="12" t="s">
        <v>27</v>
      </c>
    </row>
    <row r="16">
      <c r="A16" s="10" t="b">
        <v>0</v>
      </c>
      <c r="B16" s="29" t="s">
        <v>30</v>
      </c>
    </row>
    <row r="17">
      <c r="B17" s="6"/>
    </row>
    <row r="18">
      <c r="A18" s="8" t="s">
        <v>42</v>
      </c>
      <c r="C18" s="8" t="s">
        <v>9</v>
      </c>
      <c r="D18" s="8" t="s">
        <v>10</v>
      </c>
    </row>
    <row r="19">
      <c r="A19" s="10" t="b">
        <v>0</v>
      </c>
      <c r="B19" s="12" t="s">
        <v>45</v>
      </c>
    </row>
    <row r="20">
      <c r="A20" s="10" t="b">
        <v>0</v>
      </c>
      <c r="B20" s="12" t="s">
        <v>46</v>
      </c>
    </row>
    <row r="21">
      <c r="A21" s="10" t="b">
        <v>0</v>
      </c>
      <c r="B21" s="12" t="s">
        <v>47</v>
      </c>
    </row>
    <row r="22">
      <c r="A22" s="10" t="b">
        <v>0</v>
      </c>
      <c r="B22" s="12" t="s">
        <v>49</v>
      </c>
    </row>
    <row r="23">
      <c r="A23" s="10" t="b">
        <v>0</v>
      </c>
      <c r="B23" s="12" t="s">
        <v>52</v>
      </c>
    </row>
    <row r="24">
      <c r="A24" s="10" t="b">
        <v>0</v>
      </c>
      <c r="B24" s="12" t="s">
        <v>54</v>
      </c>
    </row>
    <row r="25">
      <c r="A25" s="10" t="b">
        <v>0</v>
      </c>
      <c r="B25" s="12" t="s">
        <v>55</v>
      </c>
    </row>
    <row r="26">
      <c r="A26" s="10" t="b">
        <v>0</v>
      </c>
      <c r="B26" s="12" t="s">
        <v>58</v>
      </c>
    </row>
    <row r="27">
      <c r="B27" s="6"/>
    </row>
    <row r="28">
      <c r="A28" s="8" t="s">
        <v>59</v>
      </c>
      <c r="C28" s="8" t="s">
        <v>9</v>
      </c>
      <c r="D28" s="8" t="s">
        <v>10</v>
      </c>
    </row>
    <row r="29">
      <c r="A29" s="4" t="b">
        <v>0</v>
      </c>
      <c r="B29" s="12" t="s">
        <v>60</v>
      </c>
    </row>
    <row r="30">
      <c r="A30" s="4" t="b">
        <v>0</v>
      </c>
      <c r="B30" s="12" t="s">
        <v>62</v>
      </c>
    </row>
    <row r="31">
      <c r="A31" s="4" t="b">
        <v>0</v>
      </c>
      <c r="B31" s="12" t="s">
        <v>64</v>
      </c>
    </row>
    <row r="32">
      <c r="A32" s="4" t="b">
        <v>0</v>
      </c>
      <c r="B32" s="12" t="s">
        <v>67</v>
      </c>
    </row>
    <row r="33">
      <c r="A33" s="4" t="b">
        <v>0</v>
      </c>
      <c r="B33" s="12" t="s">
        <v>68</v>
      </c>
    </row>
    <row r="34">
      <c r="A34" s="4" t="b">
        <v>0</v>
      </c>
      <c r="B34" s="12" t="s">
        <v>70</v>
      </c>
    </row>
    <row r="35">
      <c r="A35" s="4" t="b">
        <v>0</v>
      </c>
      <c r="B35" s="12" t="s">
        <v>72</v>
      </c>
    </row>
    <row r="36">
      <c r="A36" s="4" t="b">
        <v>0</v>
      </c>
      <c r="B36" s="12" t="s">
        <v>73</v>
      </c>
    </row>
    <row r="37">
      <c r="A37" s="4" t="b">
        <v>0</v>
      </c>
      <c r="B37" s="12" t="s">
        <v>74</v>
      </c>
    </row>
    <row r="38">
      <c r="A38" s="4" t="b">
        <v>0</v>
      </c>
      <c r="B38" s="12" t="s">
        <v>75</v>
      </c>
    </row>
    <row r="39">
      <c r="A39" s="4" t="b">
        <v>0</v>
      </c>
      <c r="B39" s="12" t="s">
        <v>76</v>
      </c>
    </row>
    <row r="40">
      <c r="B40" s="6"/>
    </row>
    <row r="41">
      <c r="A41" s="8" t="s">
        <v>77</v>
      </c>
      <c r="C41" s="8" t="s">
        <v>9</v>
      </c>
      <c r="D41" s="8" t="s">
        <v>10</v>
      </c>
    </row>
    <row r="42">
      <c r="A42" s="4" t="b">
        <v>0</v>
      </c>
      <c r="B42" s="12" t="s">
        <v>78</v>
      </c>
    </row>
    <row r="43">
      <c r="A43" s="4" t="b">
        <v>0</v>
      </c>
      <c r="B43" s="12" t="s">
        <v>79</v>
      </c>
    </row>
    <row r="44">
      <c r="A44" s="4" t="b">
        <v>0</v>
      </c>
      <c r="B44" s="12" t="s">
        <v>62</v>
      </c>
    </row>
    <row r="45">
      <c r="A45" s="4" t="b">
        <v>0</v>
      </c>
      <c r="B45" s="12" t="s">
        <v>82</v>
      </c>
    </row>
    <row r="46">
      <c r="A46" s="4" t="b">
        <v>0</v>
      </c>
      <c r="B46" s="12" t="s">
        <v>84</v>
      </c>
    </row>
    <row r="47">
      <c r="A47" s="4" t="b">
        <v>0</v>
      </c>
      <c r="B47" s="12" t="s">
        <v>85</v>
      </c>
    </row>
    <row r="48">
      <c r="A48" s="4" t="b">
        <v>0</v>
      </c>
      <c r="B48" s="12" t="s">
        <v>87</v>
      </c>
    </row>
    <row r="49">
      <c r="A49" s="4" t="b">
        <v>0</v>
      </c>
      <c r="B49" s="12" t="s">
        <v>89</v>
      </c>
    </row>
    <row r="50">
      <c r="B50" s="6"/>
    </row>
    <row r="51">
      <c r="A51" s="8" t="s">
        <v>90</v>
      </c>
      <c r="C51" s="8" t="s">
        <v>9</v>
      </c>
      <c r="D51" s="8" t="s">
        <v>10</v>
      </c>
    </row>
    <row r="52">
      <c r="A52" s="4" t="b">
        <v>0</v>
      </c>
      <c r="B52" s="12" t="s">
        <v>91</v>
      </c>
    </row>
    <row r="53">
      <c r="A53" s="4" t="b">
        <v>0</v>
      </c>
      <c r="B53" s="12" t="s">
        <v>92</v>
      </c>
    </row>
    <row r="54">
      <c r="A54" s="4" t="b">
        <v>0</v>
      </c>
      <c r="B54" s="12" t="s">
        <v>93</v>
      </c>
    </row>
    <row r="55">
      <c r="A55" s="4" t="b">
        <v>0</v>
      </c>
      <c r="B55" s="12" t="s">
        <v>94</v>
      </c>
    </row>
    <row r="56">
      <c r="A56" s="4" t="b">
        <v>0</v>
      </c>
      <c r="B56" s="12" t="s">
        <v>95</v>
      </c>
    </row>
    <row r="57">
      <c r="A57" s="4" t="b">
        <v>0</v>
      </c>
      <c r="B57" s="12" t="s">
        <v>96</v>
      </c>
    </row>
    <row r="58">
      <c r="A58" s="4" t="b">
        <v>0</v>
      </c>
      <c r="B58" s="12" t="s">
        <v>98</v>
      </c>
    </row>
    <row r="59">
      <c r="A59" s="4" t="b">
        <v>0</v>
      </c>
      <c r="B59" s="12" t="s">
        <v>99</v>
      </c>
    </row>
    <row r="60">
      <c r="A60" s="4" t="b">
        <v>0</v>
      </c>
      <c r="B60" s="12" t="s">
        <v>100</v>
      </c>
    </row>
    <row r="61">
      <c r="A61" s="4" t="b">
        <v>0</v>
      </c>
      <c r="B61" s="12" t="s">
        <v>101</v>
      </c>
    </row>
    <row r="62">
      <c r="B62" s="6"/>
    </row>
    <row r="63">
      <c r="A63" s="8" t="s">
        <v>102</v>
      </c>
      <c r="C63" s="8" t="s">
        <v>9</v>
      </c>
      <c r="D63" s="8" t="s">
        <v>10</v>
      </c>
    </row>
    <row r="64">
      <c r="A64" s="4" t="b">
        <v>0</v>
      </c>
      <c r="B64" s="12" t="s">
        <v>103</v>
      </c>
    </row>
    <row r="65">
      <c r="A65" s="4" t="b">
        <v>0</v>
      </c>
      <c r="B65" s="12" t="s">
        <v>104</v>
      </c>
    </row>
    <row r="66">
      <c r="A66" s="4" t="b">
        <v>0</v>
      </c>
      <c r="B66" s="12" t="s">
        <v>103</v>
      </c>
    </row>
    <row r="67">
      <c r="A67" s="4" t="b">
        <v>0</v>
      </c>
      <c r="B67" s="12" t="s">
        <v>105</v>
      </c>
    </row>
    <row r="68">
      <c r="A68" s="4" t="b">
        <v>0</v>
      </c>
      <c r="B68" s="12" t="s">
        <v>106</v>
      </c>
    </row>
    <row r="69">
      <c r="A69" s="4" t="b">
        <v>0</v>
      </c>
      <c r="B69" s="12" t="s">
        <v>107</v>
      </c>
    </row>
    <row r="70">
      <c r="A70" s="4" t="b">
        <v>0</v>
      </c>
      <c r="B70" s="12" t="s">
        <v>108</v>
      </c>
    </row>
    <row r="71">
      <c r="A71" s="4" t="b">
        <v>0</v>
      </c>
      <c r="B71" s="12" t="s">
        <v>109</v>
      </c>
    </row>
    <row r="72">
      <c r="A72" s="4" t="b">
        <v>0</v>
      </c>
      <c r="B72" s="12" t="s">
        <v>111</v>
      </c>
    </row>
    <row r="73">
      <c r="A73" s="4" t="b">
        <v>0</v>
      </c>
      <c r="B73" s="12" t="s">
        <v>112</v>
      </c>
    </row>
    <row r="74">
      <c r="A74" s="4" t="b">
        <v>0</v>
      </c>
      <c r="B74" s="12" t="s">
        <v>114</v>
      </c>
    </row>
    <row r="75">
      <c r="A75" s="4" t="b">
        <v>0</v>
      </c>
      <c r="B75" s="12" t="s">
        <v>116</v>
      </c>
    </row>
    <row r="76">
      <c r="A76" s="4" t="b">
        <v>0</v>
      </c>
      <c r="B76" s="12" t="s">
        <v>117</v>
      </c>
    </row>
    <row r="77">
      <c r="A77" s="4" t="b">
        <v>0</v>
      </c>
      <c r="B77" s="12" t="s">
        <v>118</v>
      </c>
    </row>
    <row r="78">
      <c r="A78" s="4" t="b">
        <v>0</v>
      </c>
      <c r="B78" s="12" t="s">
        <v>119</v>
      </c>
    </row>
    <row r="79">
      <c r="A79" s="4" t="b">
        <v>0</v>
      </c>
      <c r="B79" s="12" t="s">
        <v>122</v>
      </c>
    </row>
    <row r="80">
      <c r="A80" s="4" t="b">
        <v>0</v>
      </c>
      <c r="B80" s="12" t="s">
        <v>123</v>
      </c>
    </row>
    <row r="81">
      <c r="A81" s="4" t="b">
        <v>0</v>
      </c>
      <c r="B81" s="12" t="s">
        <v>125</v>
      </c>
    </row>
    <row r="82">
      <c r="B82" s="12"/>
    </row>
    <row r="83">
      <c r="B83" s="6"/>
    </row>
    <row r="84">
      <c r="A84" s="8" t="s">
        <v>128</v>
      </c>
      <c r="C84" s="8" t="s">
        <v>9</v>
      </c>
      <c r="D84" s="8" t="s">
        <v>10</v>
      </c>
    </row>
    <row r="85">
      <c r="A85" s="4" t="b">
        <v>0</v>
      </c>
      <c r="B85" s="12" t="s">
        <v>129</v>
      </c>
    </row>
    <row r="86">
      <c r="A86" s="4" t="b">
        <v>0</v>
      </c>
      <c r="B86" s="12" t="s">
        <v>130</v>
      </c>
    </row>
    <row r="87">
      <c r="A87" s="4" t="b">
        <v>0</v>
      </c>
      <c r="B87" s="12" t="s">
        <v>131</v>
      </c>
    </row>
    <row r="88">
      <c r="A88" s="4" t="b">
        <v>0</v>
      </c>
      <c r="B88" s="12" t="s">
        <v>132</v>
      </c>
    </row>
    <row r="89">
      <c r="A89" s="4" t="b">
        <v>0</v>
      </c>
      <c r="B89" s="12" t="s">
        <v>133</v>
      </c>
    </row>
    <row r="90">
      <c r="A90" s="4" t="b">
        <v>0</v>
      </c>
      <c r="B90" s="12" t="s">
        <v>134</v>
      </c>
    </row>
    <row r="91">
      <c r="A91" s="4" t="b">
        <v>0</v>
      </c>
      <c r="B91" s="12" t="s">
        <v>135</v>
      </c>
    </row>
    <row r="92">
      <c r="A92" s="4" t="b">
        <v>0</v>
      </c>
      <c r="B92" s="12" t="s">
        <v>138</v>
      </c>
    </row>
    <row r="93">
      <c r="A93" s="4" t="b">
        <v>0</v>
      </c>
      <c r="B93" s="12" t="s">
        <v>139</v>
      </c>
    </row>
    <row r="94">
      <c r="A94" s="4" t="b">
        <v>0</v>
      </c>
      <c r="B94" s="12" t="s">
        <v>144</v>
      </c>
    </row>
    <row r="95">
      <c r="A95" s="4" t="b">
        <v>0</v>
      </c>
      <c r="B95" s="12" t="s">
        <v>146</v>
      </c>
    </row>
    <row r="96">
      <c r="A96" s="4" t="b">
        <v>0</v>
      </c>
      <c r="B96" s="12" t="s">
        <v>148</v>
      </c>
    </row>
    <row r="97">
      <c r="A97" s="4" t="b">
        <v>0</v>
      </c>
      <c r="B97" s="12" t="s">
        <v>150</v>
      </c>
    </row>
    <row r="98">
      <c r="A98" s="4" t="b">
        <v>0</v>
      </c>
      <c r="B98" s="12" t="s">
        <v>151</v>
      </c>
    </row>
    <row r="99">
      <c r="A99" s="4" t="b">
        <v>0</v>
      </c>
      <c r="B99" s="12" t="s">
        <v>152</v>
      </c>
    </row>
    <row r="100">
      <c r="A100" s="4" t="b">
        <v>0</v>
      </c>
      <c r="B100" s="12" t="s">
        <v>153</v>
      </c>
    </row>
    <row r="101">
      <c r="A101" s="4" t="b">
        <v>0</v>
      </c>
      <c r="B101" s="12" t="s">
        <v>154</v>
      </c>
    </row>
    <row r="102">
      <c r="A102" s="4" t="b">
        <v>0</v>
      </c>
      <c r="B102" s="12" t="s">
        <v>155</v>
      </c>
    </row>
    <row r="103">
      <c r="B103" s="6"/>
    </row>
    <row r="104">
      <c r="B104" s="6"/>
    </row>
    <row r="105">
      <c r="B105" s="6"/>
    </row>
    <row r="106">
      <c r="B106" s="6"/>
    </row>
    <row r="107">
      <c r="B107" s="6"/>
    </row>
    <row r="108">
      <c r="B108" s="6"/>
    </row>
    <row r="109">
      <c r="B109" s="6"/>
    </row>
    <row r="110">
      <c r="B110" s="6"/>
    </row>
    <row r="111">
      <c r="B111" s="6"/>
    </row>
    <row r="112">
      <c r="B112" s="6"/>
    </row>
    <row r="113">
      <c r="B113" s="6"/>
    </row>
    <row r="114">
      <c r="B114" s="6"/>
    </row>
    <row r="115">
      <c r="B115" s="6"/>
    </row>
    <row r="116">
      <c r="B116" s="6"/>
    </row>
    <row r="117">
      <c r="B117" s="6"/>
    </row>
    <row r="118">
      <c r="B118" s="6"/>
    </row>
    <row r="119">
      <c r="B119" s="6"/>
    </row>
    <row r="120">
      <c r="B120" s="6"/>
    </row>
    <row r="121">
      <c r="B121" s="6"/>
    </row>
    <row r="122">
      <c r="B122" s="6"/>
    </row>
    <row r="123">
      <c r="B123" s="6"/>
    </row>
    <row r="124">
      <c r="B124" s="6"/>
    </row>
    <row r="125">
      <c r="B125" s="6"/>
    </row>
    <row r="126">
      <c r="B126" s="6"/>
    </row>
    <row r="127">
      <c r="B127" s="6"/>
    </row>
    <row r="128">
      <c r="B128" s="6"/>
    </row>
    <row r="129">
      <c r="B129" s="6"/>
    </row>
    <row r="130">
      <c r="B130" s="6"/>
    </row>
    <row r="131">
      <c r="B131" s="6"/>
    </row>
    <row r="132">
      <c r="B132" s="6"/>
    </row>
    <row r="133">
      <c r="B133" s="6"/>
    </row>
    <row r="134">
      <c r="B134" s="6"/>
    </row>
    <row r="135">
      <c r="B135" s="6"/>
    </row>
    <row r="136">
      <c r="B136" s="6"/>
    </row>
    <row r="137">
      <c r="B137" s="6"/>
    </row>
    <row r="138">
      <c r="B138" s="6"/>
    </row>
    <row r="139">
      <c r="B139" s="6"/>
    </row>
    <row r="140">
      <c r="B140" s="6"/>
    </row>
    <row r="141">
      <c r="B141" s="6"/>
    </row>
    <row r="142">
      <c r="B142" s="6"/>
    </row>
    <row r="143">
      <c r="B143" s="6"/>
    </row>
    <row r="144">
      <c r="B144" s="6"/>
    </row>
    <row r="145">
      <c r="B145" s="6"/>
    </row>
    <row r="146">
      <c r="B146" s="6"/>
    </row>
    <row r="147">
      <c r="B147" s="6"/>
    </row>
    <row r="148">
      <c r="B148" s="6"/>
    </row>
    <row r="149">
      <c r="B149" s="6"/>
    </row>
    <row r="150">
      <c r="B150" s="6"/>
    </row>
    <row r="151">
      <c r="B151" s="6"/>
    </row>
    <row r="152">
      <c r="B152" s="6"/>
    </row>
    <row r="153">
      <c r="B153" s="6"/>
    </row>
    <row r="154">
      <c r="B154" s="6"/>
    </row>
    <row r="155">
      <c r="B155" s="6"/>
    </row>
    <row r="156">
      <c r="B156" s="6"/>
    </row>
    <row r="157">
      <c r="B157" s="6"/>
    </row>
    <row r="158">
      <c r="B158" s="6"/>
    </row>
    <row r="159">
      <c r="B159" s="6"/>
    </row>
    <row r="160">
      <c r="B160" s="6"/>
    </row>
    <row r="161">
      <c r="B161" s="6"/>
    </row>
    <row r="162">
      <c r="B162" s="6"/>
    </row>
    <row r="163">
      <c r="B163" s="6"/>
    </row>
    <row r="164">
      <c r="B164" s="6"/>
    </row>
    <row r="165">
      <c r="B165" s="6"/>
    </row>
    <row r="166">
      <c r="B166" s="6"/>
    </row>
    <row r="167">
      <c r="B167" s="6"/>
    </row>
    <row r="168">
      <c r="B168" s="6"/>
    </row>
    <row r="169">
      <c r="B169" s="6"/>
    </row>
    <row r="170">
      <c r="B170" s="6"/>
    </row>
    <row r="171">
      <c r="B171" s="6"/>
    </row>
    <row r="172">
      <c r="B172" s="6"/>
    </row>
    <row r="173">
      <c r="B173" s="6"/>
    </row>
    <row r="174">
      <c r="B174" s="6"/>
    </row>
    <row r="175">
      <c r="B175" s="6"/>
    </row>
    <row r="176">
      <c r="B176" s="6"/>
    </row>
    <row r="177">
      <c r="B177" s="6"/>
    </row>
    <row r="178">
      <c r="B178" s="6"/>
    </row>
    <row r="179">
      <c r="B179" s="6"/>
    </row>
    <row r="180">
      <c r="B180" s="6"/>
    </row>
    <row r="181">
      <c r="B181" s="6"/>
    </row>
    <row r="182">
      <c r="B182" s="6"/>
    </row>
    <row r="183">
      <c r="B183" s="6"/>
    </row>
    <row r="184">
      <c r="B184" s="6"/>
    </row>
    <row r="185">
      <c r="B185" s="6"/>
    </row>
    <row r="186">
      <c r="B186" s="6"/>
    </row>
    <row r="187">
      <c r="B187" s="6"/>
    </row>
    <row r="188">
      <c r="B188" s="6"/>
    </row>
    <row r="189">
      <c r="B189" s="6"/>
    </row>
    <row r="190">
      <c r="B190" s="6"/>
    </row>
    <row r="191">
      <c r="B191" s="6"/>
    </row>
    <row r="192">
      <c r="B192" s="6"/>
    </row>
    <row r="193">
      <c r="B193" s="6"/>
    </row>
    <row r="194">
      <c r="B194" s="6"/>
    </row>
    <row r="195">
      <c r="B195" s="6"/>
    </row>
    <row r="196">
      <c r="B196" s="6"/>
    </row>
    <row r="197">
      <c r="B197" s="6"/>
    </row>
    <row r="198">
      <c r="B198" s="6"/>
    </row>
    <row r="199">
      <c r="B199" s="6"/>
    </row>
    <row r="200">
      <c r="B200" s="6"/>
    </row>
    <row r="201">
      <c r="B201" s="6"/>
    </row>
    <row r="202">
      <c r="B202" s="6"/>
    </row>
    <row r="203">
      <c r="B203" s="6"/>
    </row>
    <row r="204">
      <c r="B204" s="6"/>
    </row>
    <row r="205">
      <c r="B205" s="6"/>
    </row>
    <row r="206">
      <c r="B206" s="6"/>
    </row>
    <row r="207">
      <c r="B207" s="6"/>
    </row>
    <row r="208">
      <c r="B208" s="6"/>
    </row>
    <row r="209">
      <c r="B209" s="6"/>
    </row>
    <row r="210">
      <c r="B210" s="6"/>
    </row>
    <row r="211">
      <c r="B211" s="6"/>
    </row>
    <row r="212">
      <c r="B212" s="6"/>
    </row>
    <row r="213">
      <c r="B213" s="6"/>
    </row>
    <row r="214">
      <c r="B214" s="6"/>
    </row>
    <row r="215">
      <c r="B215" s="6"/>
    </row>
    <row r="216">
      <c r="B216" s="6"/>
    </row>
    <row r="217">
      <c r="B217" s="6"/>
    </row>
    <row r="218">
      <c r="B218" s="6"/>
    </row>
    <row r="219">
      <c r="B219" s="6"/>
    </row>
    <row r="220">
      <c r="B220" s="6"/>
    </row>
    <row r="221">
      <c r="B221" s="6"/>
    </row>
    <row r="222">
      <c r="B222" s="6"/>
    </row>
    <row r="223">
      <c r="B223" s="6"/>
    </row>
    <row r="224">
      <c r="B224" s="6"/>
    </row>
    <row r="225">
      <c r="B225" s="6"/>
    </row>
    <row r="226">
      <c r="B226" s="6"/>
    </row>
    <row r="227">
      <c r="B227" s="6"/>
    </row>
    <row r="228">
      <c r="B228" s="6"/>
    </row>
    <row r="229">
      <c r="B229" s="6"/>
    </row>
    <row r="230">
      <c r="B230" s="6"/>
    </row>
    <row r="231">
      <c r="B231" s="6"/>
    </row>
    <row r="232">
      <c r="B232" s="6"/>
    </row>
    <row r="233">
      <c r="B233" s="6"/>
    </row>
    <row r="234">
      <c r="B234" s="6"/>
    </row>
    <row r="235">
      <c r="B235" s="6"/>
    </row>
    <row r="236">
      <c r="B236" s="6"/>
    </row>
    <row r="237">
      <c r="B237" s="6"/>
    </row>
    <row r="238">
      <c r="B238" s="6"/>
    </row>
    <row r="239">
      <c r="B239" s="6"/>
    </row>
    <row r="240">
      <c r="B240" s="6"/>
    </row>
    <row r="241">
      <c r="B241" s="6"/>
    </row>
    <row r="242">
      <c r="B242" s="6"/>
    </row>
    <row r="243">
      <c r="B243" s="6"/>
    </row>
    <row r="244">
      <c r="B244" s="6"/>
    </row>
    <row r="245">
      <c r="B245" s="6"/>
    </row>
    <row r="246">
      <c r="B246" s="6"/>
    </row>
    <row r="247">
      <c r="B247" s="6"/>
    </row>
    <row r="248">
      <c r="B248" s="6"/>
    </row>
    <row r="249">
      <c r="B249" s="6"/>
    </row>
    <row r="250">
      <c r="B250" s="6"/>
    </row>
    <row r="251">
      <c r="B251" s="6"/>
    </row>
    <row r="252">
      <c r="B252" s="6"/>
    </row>
    <row r="253">
      <c r="B253" s="6"/>
    </row>
    <row r="254">
      <c r="B254" s="6"/>
    </row>
    <row r="255">
      <c r="B255" s="6"/>
    </row>
    <row r="256">
      <c r="B256" s="6"/>
    </row>
    <row r="257">
      <c r="B257" s="6"/>
    </row>
    <row r="258">
      <c r="B258" s="6"/>
    </row>
    <row r="259">
      <c r="B259" s="6"/>
    </row>
    <row r="260">
      <c r="B260" s="6"/>
    </row>
    <row r="261">
      <c r="B261" s="6"/>
    </row>
    <row r="262">
      <c r="B262" s="6"/>
    </row>
    <row r="263">
      <c r="B263" s="6"/>
    </row>
    <row r="264">
      <c r="B264" s="6"/>
    </row>
    <row r="265">
      <c r="B265" s="6"/>
    </row>
    <row r="266">
      <c r="B266" s="6"/>
    </row>
    <row r="267">
      <c r="B267" s="6"/>
    </row>
    <row r="268">
      <c r="B268" s="6"/>
    </row>
    <row r="269">
      <c r="B269" s="6"/>
    </row>
    <row r="270">
      <c r="B270" s="6"/>
    </row>
    <row r="271">
      <c r="B271" s="6"/>
    </row>
    <row r="272">
      <c r="B272" s="6"/>
    </row>
    <row r="273">
      <c r="B273" s="6"/>
    </row>
    <row r="274">
      <c r="B274" s="6"/>
    </row>
    <row r="275">
      <c r="B275" s="6"/>
    </row>
    <row r="276">
      <c r="B276" s="6"/>
    </row>
    <row r="277">
      <c r="B277" s="6"/>
    </row>
    <row r="278">
      <c r="B278" s="6"/>
    </row>
    <row r="279">
      <c r="B279" s="6"/>
    </row>
    <row r="280">
      <c r="B280" s="6"/>
    </row>
    <row r="281">
      <c r="B281" s="6"/>
    </row>
    <row r="282">
      <c r="B282" s="6"/>
    </row>
    <row r="283">
      <c r="B283" s="6"/>
    </row>
    <row r="284">
      <c r="B284" s="6"/>
    </row>
    <row r="285">
      <c r="B285" s="6"/>
    </row>
    <row r="286">
      <c r="B286" s="6"/>
    </row>
    <row r="287">
      <c r="B287" s="6"/>
    </row>
    <row r="288">
      <c r="B288" s="6"/>
    </row>
    <row r="289">
      <c r="B289" s="6"/>
    </row>
    <row r="290">
      <c r="B290" s="6"/>
    </row>
    <row r="291">
      <c r="B291" s="6"/>
    </row>
    <row r="292">
      <c r="B292" s="6"/>
    </row>
    <row r="293">
      <c r="B293" s="6"/>
    </row>
    <row r="294">
      <c r="B294" s="6"/>
    </row>
    <row r="295">
      <c r="B295" s="6"/>
    </row>
    <row r="296">
      <c r="B296" s="6"/>
    </row>
    <row r="297">
      <c r="B297" s="6"/>
    </row>
    <row r="298">
      <c r="B298" s="6"/>
    </row>
    <row r="299">
      <c r="B299" s="6"/>
    </row>
    <row r="300">
      <c r="B300" s="6"/>
    </row>
    <row r="301">
      <c r="B301" s="6"/>
    </row>
    <row r="302">
      <c r="B302" s="6"/>
    </row>
    <row r="303">
      <c r="B303" s="6"/>
    </row>
    <row r="304">
      <c r="B304" s="6"/>
    </row>
    <row r="305">
      <c r="B305" s="6"/>
    </row>
    <row r="306">
      <c r="B306" s="6"/>
    </row>
    <row r="307">
      <c r="B307" s="6"/>
    </row>
    <row r="308">
      <c r="B308" s="6"/>
    </row>
    <row r="309">
      <c r="B309" s="6"/>
    </row>
    <row r="310">
      <c r="B310" s="6"/>
    </row>
    <row r="311">
      <c r="B311" s="6"/>
    </row>
    <row r="312">
      <c r="B312" s="6"/>
    </row>
    <row r="313">
      <c r="B313" s="6"/>
    </row>
    <row r="314">
      <c r="B314" s="6"/>
    </row>
    <row r="315">
      <c r="B315" s="6"/>
    </row>
    <row r="316">
      <c r="B316" s="6"/>
    </row>
    <row r="317">
      <c r="B317" s="6"/>
    </row>
    <row r="318">
      <c r="B318" s="6"/>
    </row>
    <row r="319">
      <c r="B319" s="6"/>
    </row>
    <row r="320">
      <c r="B320" s="6"/>
    </row>
    <row r="321">
      <c r="B321" s="6"/>
    </row>
    <row r="322">
      <c r="B322" s="6"/>
    </row>
    <row r="323">
      <c r="B323" s="6"/>
    </row>
    <row r="324">
      <c r="B324" s="6"/>
    </row>
    <row r="325">
      <c r="B325" s="6"/>
    </row>
    <row r="326">
      <c r="B326" s="6"/>
    </row>
    <row r="327">
      <c r="B327" s="6"/>
    </row>
    <row r="328">
      <c r="B328" s="6"/>
    </row>
    <row r="329">
      <c r="B329" s="6"/>
    </row>
    <row r="330">
      <c r="B330" s="6"/>
    </row>
    <row r="331">
      <c r="B331" s="6"/>
    </row>
    <row r="332">
      <c r="B332" s="6"/>
    </row>
    <row r="333">
      <c r="B333" s="6"/>
    </row>
    <row r="334">
      <c r="B334" s="6"/>
    </row>
    <row r="335">
      <c r="B335" s="6"/>
    </row>
    <row r="336">
      <c r="B336" s="6"/>
    </row>
    <row r="337">
      <c r="B337" s="6"/>
    </row>
    <row r="338">
      <c r="B338" s="6"/>
    </row>
    <row r="339">
      <c r="B339" s="6"/>
    </row>
    <row r="340">
      <c r="B340" s="6"/>
    </row>
    <row r="341">
      <c r="B341" s="6"/>
    </row>
    <row r="342">
      <c r="B342" s="6"/>
    </row>
    <row r="343">
      <c r="B343" s="6"/>
    </row>
    <row r="344">
      <c r="B344" s="6"/>
    </row>
    <row r="345">
      <c r="B345" s="6"/>
    </row>
    <row r="346">
      <c r="B346" s="6"/>
    </row>
    <row r="347">
      <c r="B347" s="6"/>
    </row>
    <row r="348">
      <c r="B348" s="6"/>
    </row>
    <row r="349">
      <c r="B349" s="6"/>
    </row>
    <row r="350">
      <c r="B350" s="6"/>
    </row>
    <row r="351">
      <c r="B351" s="6"/>
    </row>
    <row r="352">
      <c r="B352" s="6"/>
    </row>
    <row r="353">
      <c r="B353" s="6"/>
    </row>
    <row r="354">
      <c r="B354" s="6"/>
    </row>
    <row r="355">
      <c r="B355" s="6"/>
    </row>
    <row r="356">
      <c r="B356" s="6"/>
    </row>
    <row r="357">
      <c r="B357" s="6"/>
    </row>
    <row r="358">
      <c r="B358" s="6"/>
    </row>
    <row r="359">
      <c r="B359" s="6"/>
    </row>
    <row r="360">
      <c r="B360" s="6"/>
    </row>
    <row r="361">
      <c r="B361" s="6"/>
    </row>
    <row r="362">
      <c r="B362" s="6"/>
    </row>
    <row r="363">
      <c r="B363" s="6"/>
    </row>
    <row r="364">
      <c r="B364" s="6"/>
    </row>
    <row r="365">
      <c r="B365" s="6"/>
    </row>
    <row r="366">
      <c r="B366" s="6"/>
    </row>
    <row r="367">
      <c r="B367" s="6"/>
    </row>
    <row r="368">
      <c r="B368" s="6"/>
    </row>
    <row r="369">
      <c r="B369" s="6"/>
    </row>
    <row r="370">
      <c r="B370" s="6"/>
    </row>
    <row r="371">
      <c r="B371" s="6"/>
    </row>
    <row r="372">
      <c r="B372" s="6"/>
    </row>
    <row r="373">
      <c r="B373" s="6"/>
    </row>
    <row r="374">
      <c r="B374" s="6"/>
    </row>
    <row r="375">
      <c r="B375" s="6"/>
    </row>
    <row r="376">
      <c r="B376" s="6"/>
    </row>
    <row r="377">
      <c r="B377" s="6"/>
    </row>
    <row r="378">
      <c r="B378" s="6"/>
    </row>
    <row r="379">
      <c r="B379" s="6"/>
    </row>
    <row r="380">
      <c r="B380" s="6"/>
    </row>
    <row r="381">
      <c r="B381" s="6"/>
    </row>
    <row r="382">
      <c r="B382" s="6"/>
    </row>
    <row r="383">
      <c r="B383" s="6"/>
    </row>
    <row r="384">
      <c r="B384" s="6"/>
    </row>
    <row r="385">
      <c r="B385" s="6"/>
    </row>
    <row r="386">
      <c r="B386" s="6"/>
    </row>
    <row r="387">
      <c r="B387" s="6"/>
    </row>
    <row r="388">
      <c r="B388" s="6"/>
    </row>
    <row r="389">
      <c r="B389" s="6"/>
    </row>
    <row r="390">
      <c r="B390" s="6"/>
    </row>
    <row r="391">
      <c r="B391" s="6"/>
    </row>
    <row r="392">
      <c r="B392" s="6"/>
    </row>
    <row r="393">
      <c r="B393" s="6"/>
    </row>
    <row r="394">
      <c r="B394" s="6"/>
    </row>
    <row r="395">
      <c r="B395" s="6"/>
    </row>
    <row r="396">
      <c r="B396" s="6"/>
    </row>
    <row r="397">
      <c r="B397" s="6"/>
    </row>
    <row r="398">
      <c r="B398" s="6"/>
    </row>
    <row r="399">
      <c r="B399" s="6"/>
    </row>
    <row r="400">
      <c r="B400" s="6"/>
    </row>
    <row r="401">
      <c r="B401" s="6"/>
    </row>
    <row r="402">
      <c r="B402" s="6"/>
    </row>
    <row r="403">
      <c r="B403" s="6"/>
    </row>
    <row r="404">
      <c r="B404" s="6"/>
    </row>
    <row r="405">
      <c r="B405" s="6"/>
    </row>
    <row r="406">
      <c r="B406" s="6"/>
    </row>
    <row r="407">
      <c r="B407" s="6"/>
    </row>
    <row r="408">
      <c r="B408" s="6"/>
    </row>
    <row r="409">
      <c r="B409" s="6"/>
    </row>
    <row r="410">
      <c r="B410" s="6"/>
    </row>
    <row r="411">
      <c r="B411" s="6"/>
    </row>
    <row r="412">
      <c r="B412" s="6"/>
    </row>
    <row r="413">
      <c r="B413" s="6"/>
    </row>
    <row r="414">
      <c r="B414" s="6"/>
    </row>
    <row r="415">
      <c r="B415" s="6"/>
    </row>
    <row r="416">
      <c r="B416" s="6"/>
    </row>
    <row r="417">
      <c r="B417" s="6"/>
    </row>
    <row r="418">
      <c r="B418" s="6"/>
    </row>
    <row r="419">
      <c r="B419" s="6"/>
    </row>
    <row r="420">
      <c r="B420" s="6"/>
    </row>
    <row r="421">
      <c r="B421" s="6"/>
    </row>
    <row r="422">
      <c r="B422" s="6"/>
    </row>
    <row r="423">
      <c r="B423" s="6"/>
    </row>
    <row r="424">
      <c r="B424" s="6"/>
    </row>
    <row r="425">
      <c r="B425" s="6"/>
    </row>
    <row r="426">
      <c r="B426" s="6"/>
    </row>
    <row r="427">
      <c r="B427" s="6"/>
    </row>
    <row r="428">
      <c r="B428" s="6"/>
    </row>
    <row r="429">
      <c r="B429" s="6"/>
    </row>
    <row r="430">
      <c r="B430" s="6"/>
    </row>
    <row r="431">
      <c r="B431" s="6"/>
    </row>
    <row r="432">
      <c r="B432" s="6"/>
    </row>
    <row r="433">
      <c r="B433" s="6"/>
    </row>
    <row r="434">
      <c r="B434" s="6"/>
    </row>
    <row r="435">
      <c r="B435" s="6"/>
    </row>
    <row r="436">
      <c r="B436" s="6"/>
    </row>
    <row r="437">
      <c r="B437" s="6"/>
    </row>
    <row r="438">
      <c r="B438" s="6"/>
    </row>
    <row r="439">
      <c r="B439" s="6"/>
    </row>
    <row r="440">
      <c r="B440" s="6"/>
    </row>
    <row r="441">
      <c r="B441" s="6"/>
    </row>
    <row r="442">
      <c r="B442" s="6"/>
    </row>
    <row r="443">
      <c r="B443" s="6"/>
    </row>
    <row r="444">
      <c r="B444" s="6"/>
    </row>
    <row r="445">
      <c r="B445" s="6"/>
    </row>
    <row r="446">
      <c r="B446" s="6"/>
    </row>
    <row r="447">
      <c r="B447" s="6"/>
    </row>
    <row r="448">
      <c r="B448" s="6"/>
    </row>
    <row r="449">
      <c r="B449" s="6"/>
    </row>
    <row r="450">
      <c r="B450" s="6"/>
    </row>
    <row r="451">
      <c r="B451" s="6"/>
    </row>
    <row r="452">
      <c r="B452" s="6"/>
    </row>
    <row r="453">
      <c r="B453" s="6"/>
    </row>
    <row r="454">
      <c r="B454" s="6"/>
    </row>
    <row r="455">
      <c r="B455" s="6"/>
    </row>
    <row r="456">
      <c r="B456" s="6"/>
    </row>
    <row r="457">
      <c r="B457" s="6"/>
    </row>
    <row r="458">
      <c r="B458" s="6"/>
    </row>
    <row r="459">
      <c r="B459" s="6"/>
    </row>
    <row r="460">
      <c r="B460" s="6"/>
    </row>
    <row r="461">
      <c r="B461" s="6"/>
    </row>
    <row r="462">
      <c r="B462" s="6"/>
    </row>
    <row r="463">
      <c r="B463" s="6"/>
    </row>
    <row r="464">
      <c r="B464" s="6"/>
    </row>
    <row r="465">
      <c r="B465" s="6"/>
    </row>
    <row r="466">
      <c r="B466" s="6"/>
    </row>
    <row r="467">
      <c r="B467" s="6"/>
    </row>
    <row r="468">
      <c r="B468" s="6"/>
    </row>
    <row r="469">
      <c r="B469" s="6"/>
    </row>
    <row r="470">
      <c r="B470" s="6"/>
    </row>
    <row r="471">
      <c r="B471" s="6"/>
    </row>
    <row r="472">
      <c r="B472" s="6"/>
    </row>
    <row r="473">
      <c r="B473" s="6"/>
    </row>
    <row r="474">
      <c r="B474" s="6"/>
    </row>
    <row r="475">
      <c r="B475" s="6"/>
    </row>
    <row r="476">
      <c r="B476" s="6"/>
    </row>
    <row r="477">
      <c r="B477" s="6"/>
    </row>
    <row r="478">
      <c r="B478" s="6"/>
    </row>
    <row r="479">
      <c r="B479" s="6"/>
    </row>
    <row r="480">
      <c r="B480" s="6"/>
    </row>
    <row r="481">
      <c r="B481" s="6"/>
    </row>
    <row r="482">
      <c r="B482" s="6"/>
    </row>
    <row r="483">
      <c r="B483" s="6"/>
    </row>
    <row r="484">
      <c r="B484" s="6"/>
    </row>
    <row r="485">
      <c r="B485" s="6"/>
    </row>
    <row r="486">
      <c r="B486" s="6"/>
    </row>
    <row r="487">
      <c r="B487" s="6"/>
    </row>
    <row r="488">
      <c r="B488" s="6"/>
    </row>
    <row r="489">
      <c r="B489" s="6"/>
    </row>
    <row r="490">
      <c r="B490" s="6"/>
    </row>
    <row r="491">
      <c r="B491" s="6"/>
    </row>
    <row r="492">
      <c r="B492" s="6"/>
    </row>
    <row r="493">
      <c r="B493" s="6"/>
    </row>
    <row r="494">
      <c r="B494" s="6"/>
    </row>
    <row r="495">
      <c r="B495" s="6"/>
    </row>
    <row r="496">
      <c r="B496" s="6"/>
    </row>
    <row r="497">
      <c r="B497" s="6"/>
    </row>
    <row r="498">
      <c r="B498" s="6"/>
    </row>
    <row r="499">
      <c r="B499" s="6"/>
    </row>
    <row r="500">
      <c r="B500" s="6"/>
    </row>
    <row r="501">
      <c r="B501" s="6"/>
    </row>
    <row r="502">
      <c r="B502" s="6"/>
    </row>
    <row r="503">
      <c r="B503" s="6"/>
    </row>
    <row r="504">
      <c r="B504" s="6"/>
    </row>
    <row r="505">
      <c r="B505" s="6"/>
    </row>
    <row r="506">
      <c r="B506" s="6"/>
    </row>
    <row r="507">
      <c r="B507" s="6"/>
    </row>
    <row r="508">
      <c r="B508" s="6"/>
    </row>
    <row r="509">
      <c r="B509" s="6"/>
    </row>
    <row r="510">
      <c r="B510" s="6"/>
    </row>
    <row r="511">
      <c r="B511" s="6"/>
    </row>
    <row r="512">
      <c r="B512" s="6"/>
    </row>
    <row r="513">
      <c r="B513" s="6"/>
    </row>
    <row r="514">
      <c r="B514" s="6"/>
    </row>
    <row r="515">
      <c r="B515" s="6"/>
    </row>
    <row r="516">
      <c r="B516" s="6"/>
    </row>
    <row r="517">
      <c r="B517" s="6"/>
    </row>
    <row r="518">
      <c r="B518" s="6"/>
    </row>
    <row r="519">
      <c r="B519" s="6"/>
    </row>
    <row r="520">
      <c r="B520" s="6"/>
    </row>
    <row r="521">
      <c r="B521" s="6"/>
    </row>
    <row r="522">
      <c r="B522" s="6"/>
    </row>
    <row r="523">
      <c r="B523" s="6"/>
    </row>
    <row r="524">
      <c r="B524" s="6"/>
    </row>
    <row r="525">
      <c r="B525" s="6"/>
    </row>
    <row r="526">
      <c r="B526" s="6"/>
    </row>
    <row r="527">
      <c r="B527" s="6"/>
    </row>
    <row r="528">
      <c r="B528" s="6"/>
    </row>
    <row r="529">
      <c r="B529" s="6"/>
    </row>
    <row r="530">
      <c r="B530" s="6"/>
    </row>
    <row r="531">
      <c r="B531" s="6"/>
    </row>
    <row r="532">
      <c r="B532" s="6"/>
    </row>
    <row r="533">
      <c r="B533" s="6"/>
    </row>
    <row r="534">
      <c r="B534" s="6"/>
    </row>
    <row r="535">
      <c r="B535" s="6"/>
    </row>
    <row r="536">
      <c r="B536" s="6"/>
    </row>
    <row r="537">
      <c r="B537" s="6"/>
    </row>
    <row r="538">
      <c r="B538" s="6"/>
    </row>
    <row r="539">
      <c r="B539" s="6"/>
    </row>
    <row r="540">
      <c r="B540" s="6"/>
    </row>
    <row r="541">
      <c r="B541" s="6"/>
    </row>
    <row r="542">
      <c r="B542" s="6"/>
    </row>
    <row r="543">
      <c r="B543" s="6"/>
    </row>
    <row r="544">
      <c r="B544" s="6"/>
    </row>
    <row r="545">
      <c r="B545" s="6"/>
    </row>
    <row r="546">
      <c r="B546" s="6"/>
    </row>
    <row r="547">
      <c r="B547" s="6"/>
    </row>
    <row r="548">
      <c r="B548" s="6"/>
    </row>
    <row r="549">
      <c r="B549" s="6"/>
    </row>
    <row r="550">
      <c r="B550" s="6"/>
    </row>
    <row r="551">
      <c r="B551" s="6"/>
    </row>
    <row r="552">
      <c r="B552" s="6"/>
    </row>
    <row r="553">
      <c r="B553" s="6"/>
    </row>
    <row r="554">
      <c r="B554" s="6"/>
    </row>
    <row r="555">
      <c r="B555" s="6"/>
    </row>
    <row r="556">
      <c r="B556" s="6"/>
    </row>
    <row r="557">
      <c r="B557" s="6"/>
    </row>
    <row r="558">
      <c r="B558" s="6"/>
    </row>
    <row r="559">
      <c r="B559" s="6"/>
    </row>
    <row r="560">
      <c r="B560" s="6"/>
    </row>
    <row r="561">
      <c r="B561" s="6"/>
    </row>
    <row r="562">
      <c r="B562" s="6"/>
    </row>
    <row r="563">
      <c r="B563" s="6"/>
    </row>
    <row r="564">
      <c r="B564" s="6"/>
    </row>
    <row r="565">
      <c r="B565" s="6"/>
    </row>
    <row r="566">
      <c r="B566" s="6"/>
    </row>
    <row r="567">
      <c r="B567" s="6"/>
    </row>
    <row r="568">
      <c r="B568" s="6"/>
    </row>
    <row r="569">
      <c r="B569" s="6"/>
    </row>
    <row r="570">
      <c r="B570" s="6"/>
    </row>
    <row r="571">
      <c r="B571" s="6"/>
    </row>
    <row r="572">
      <c r="B572" s="6"/>
    </row>
    <row r="573">
      <c r="B573" s="6"/>
    </row>
    <row r="574">
      <c r="B574" s="6"/>
    </row>
    <row r="575">
      <c r="B575" s="6"/>
    </row>
    <row r="576">
      <c r="B576" s="6"/>
    </row>
    <row r="577">
      <c r="B577" s="6"/>
    </row>
    <row r="578">
      <c r="B578" s="6"/>
    </row>
    <row r="579">
      <c r="B579" s="6"/>
    </row>
    <row r="580">
      <c r="B580" s="6"/>
    </row>
    <row r="581">
      <c r="B581" s="6"/>
    </row>
    <row r="582">
      <c r="B582" s="6"/>
    </row>
    <row r="583">
      <c r="B583" s="6"/>
    </row>
    <row r="584">
      <c r="B584" s="6"/>
    </row>
    <row r="585">
      <c r="B585" s="6"/>
    </row>
    <row r="586">
      <c r="B586" s="6"/>
    </row>
    <row r="587">
      <c r="B587" s="6"/>
    </row>
    <row r="588">
      <c r="B588" s="6"/>
    </row>
    <row r="589">
      <c r="B589" s="6"/>
    </row>
    <row r="590">
      <c r="B590" s="6"/>
    </row>
    <row r="591">
      <c r="B591" s="6"/>
    </row>
    <row r="592">
      <c r="B592" s="6"/>
    </row>
    <row r="593">
      <c r="B593" s="6"/>
    </row>
    <row r="594">
      <c r="B594" s="6"/>
    </row>
    <row r="595">
      <c r="B595" s="6"/>
    </row>
    <row r="596">
      <c r="B596" s="6"/>
    </row>
    <row r="597">
      <c r="B597" s="6"/>
    </row>
    <row r="598">
      <c r="B598" s="6"/>
    </row>
    <row r="599">
      <c r="B599" s="6"/>
    </row>
    <row r="600">
      <c r="B600" s="6"/>
    </row>
    <row r="601">
      <c r="B601" s="6"/>
    </row>
    <row r="602">
      <c r="B602" s="6"/>
    </row>
    <row r="603">
      <c r="B603" s="6"/>
    </row>
    <row r="604">
      <c r="B604" s="6"/>
    </row>
    <row r="605">
      <c r="B605" s="6"/>
    </row>
    <row r="606">
      <c r="B606" s="6"/>
    </row>
    <row r="607">
      <c r="B607" s="6"/>
    </row>
    <row r="608">
      <c r="B608" s="6"/>
    </row>
    <row r="609">
      <c r="B609" s="6"/>
    </row>
    <row r="610">
      <c r="B610" s="6"/>
    </row>
    <row r="611">
      <c r="B611" s="6"/>
    </row>
    <row r="612">
      <c r="B612" s="6"/>
    </row>
    <row r="613">
      <c r="B613" s="6"/>
    </row>
    <row r="614">
      <c r="B614" s="6"/>
    </row>
    <row r="615">
      <c r="B615" s="6"/>
    </row>
    <row r="616">
      <c r="B616" s="6"/>
    </row>
    <row r="617">
      <c r="B617" s="6"/>
    </row>
    <row r="618">
      <c r="B618" s="6"/>
    </row>
    <row r="619">
      <c r="B619" s="6"/>
    </row>
    <row r="620">
      <c r="B620" s="6"/>
    </row>
    <row r="621">
      <c r="B621" s="6"/>
    </row>
    <row r="622">
      <c r="B622" s="6"/>
    </row>
    <row r="623">
      <c r="B623" s="6"/>
    </row>
    <row r="624">
      <c r="B624" s="6"/>
    </row>
    <row r="625">
      <c r="B625" s="6"/>
    </row>
    <row r="626">
      <c r="B626" s="6"/>
    </row>
    <row r="627">
      <c r="B627" s="6"/>
    </row>
    <row r="628">
      <c r="B628" s="6"/>
    </row>
    <row r="629">
      <c r="B629" s="6"/>
    </row>
    <row r="630">
      <c r="B630" s="6"/>
    </row>
    <row r="631">
      <c r="B631" s="6"/>
    </row>
    <row r="632">
      <c r="B632" s="6"/>
    </row>
    <row r="633">
      <c r="B633" s="6"/>
    </row>
    <row r="634">
      <c r="B634" s="6"/>
    </row>
    <row r="635">
      <c r="B635" s="6"/>
    </row>
    <row r="636">
      <c r="B636" s="6"/>
    </row>
    <row r="637">
      <c r="B637" s="6"/>
    </row>
    <row r="638">
      <c r="B638" s="6"/>
    </row>
    <row r="639">
      <c r="B639" s="6"/>
    </row>
    <row r="640">
      <c r="B640" s="6"/>
    </row>
    <row r="641">
      <c r="B641" s="6"/>
    </row>
    <row r="642">
      <c r="B642" s="6"/>
    </row>
    <row r="643">
      <c r="B643" s="6"/>
    </row>
    <row r="644">
      <c r="B644" s="6"/>
    </row>
    <row r="645">
      <c r="B645" s="6"/>
    </row>
    <row r="646">
      <c r="B646" s="6"/>
    </row>
    <row r="647">
      <c r="B647" s="6"/>
    </row>
    <row r="648">
      <c r="B648" s="6"/>
    </row>
    <row r="649">
      <c r="B649" s="6"/>
    </row>
    <row r="650">
      <c r="B650" s="6"/>
    </row>
    <row r="651">
      <c r="B651" s="6"/>
    </row>
    <row r="652">
      <c r="B652" s="6"/>
    </row>
    <row r="653">
      <c r="B653" s="6"/>
    </row>
    <row r="654">
      <c r="B654" s="6"/>
    </row>
    <row r="655">
      <c r="B655" s="6"/>
    </row>
    <row r="656">
      <c r="B656" s="6"/>
    </row>
    <row r="657">
      <c r="B657" s="6"/>
    </row>
    <row r="658">
      <c r="B658" s="6"/>
    </row>
    <row r="659">
      <c r="B659" s="6"/>
    </row>
    <row r="660">
      <c r="B660" s="6"/>
    </row>
    <row r="661">
      <c r="B661" s="6"/>
    </row>
    <row r="662">
      <c r="B662" s="6"/>
    </row>
    <row r="663">
      <c r="B663" s="6"/>
    </row>
    <row r="664">
      <c r="B664" s="6"/>
    </row>
    <row r="665">
      <c r="B665" s="6"/>
    </row>
    <row r="666">
      <c r="B666" s="6"/>
    </row>
    <row r="667">
      <c r="B667" s="6"/>
    </row>
    <row r="668">
      <c r="B668" s="6"/>
    </row>
    <row r="669">
      <c r="B669" s="6"/>
    </row>
    <row r="670">
      <c r="B670" s="6"/>
    </row>
    <row r="671">
      <c r="B671" s="6"/>
    </row>
    <row r="672">
      <c r="B672" s="6"/>
    </row>
    <row r="673">
      <c r="B673" s="6"/>
    </row>
    <row r="674">
      <c r="B674" s="6"/>
    </row>
    <row r="675">
      <c r="B675" s="6"/>
    </row>
    <row r="676">
      <c r="B676" s="6"/>
    </row>
    <row r="677">
      <c r="B677" s="6"/>
    </row>
    <row r="678">
      <c r="B678" s="6"/>
    </row>
    <row r="679">
      <c r="B679" s="6"/>
    </row>
    <row r="680">
      <c r="B680" s="6"/>
    </row>
    <row r="681">
      <c r="B681" s="6"/>
    </row>
    <row r="682">
      <c r="B682" s="6"/>
    </row>
    <row r="683">
      <c r="B683" s="6"/>
    </row>
    <row r="684">
      <c r="B684" s="6"/>
    </row>
    <row r="685">
      <c r="B685" s="6"/>
    </row>
    <row r="686">
      <c r="B686" s="6"/>
    </row>
    <row r="687">
      <c r="B687" s="6"/>
    </row>
    <row r="688">
      <c r="B688" s="6"/>
    </row>
    <row r="689">
      <c r="B689" s="6"/>
    </row>
    <row r="690">
      <c r="B690" s="6"/>
    </row>
    <row r="691">
      <c r="B691" s="6"/>
    </row>
    <row r="692">
      <c r="B692" s="6"/>
    </row>
    <row r="693">
      <c r="B693" s="6"/>
    </row>
    <row r="694">
      <c r="B694" s="6"/>
    </row>
    <row r="695">
      <c r="B695" s="6"/>
    </row>
    <row r="696">
      <c r="B696" s="6"/>
    </row>
    <row r="697">
      <c r="B697" s="6"/>
    </row>
    <row r="698">
      <c r="B698" s="6"/>
    </row>
    <row r="699">
      <c r="B699" s="6"/>
    </row>
    <row r="700">
      <c r="B700" s="6"/>
    </row>
    <row r="701">
      <c r="B701" s="6"/>
    </row>
    <row r="702">
      <c r="B702" s="6"/>
    </row>
    <row r="703">
      <c r="B703" s="6"/>
    </row>
    <row r="704">
      <c r="B704" s="6"/>
    </row>
    <row r="705">
      <c r="B705" s="6"/>
    </row>
    <row r="706">
      <c r="B706" s="6"/>
    </row>
    <row r="707">
      <c r="B707" s="6"/>
    </row>
    <row r="708">
      <c r="B708" s="6"/>
    </row>
    <row r="709">
      <c r="B709" s="6"/>
    </row>
    <row r="710">
      <c r="B710" s="6"/>
    </row>
    <row r="711">
      <c r="B711" s="6"/>
    </row>
    <row r="712">
      <c r="B712" s="6"/>
    </row>
    <row r="713">
      <c r="B713" s="6"/>
    </row>
    <row r="714">
      <c r="B714" s="6"/>
    </row>
    <row r="715">
      <c r="B715" s="6"/>
    </row>
    <row r="716">
      <c r="B716" s="6"/>
    </row>
    <row r="717">
      <c r="B717" s="6"/>
    </row>
    <row r="718">
      <c r="B718" s="6"/>
    </row>
    <row r="719">
      <c r="B719" s="6"/>
    </row>
    <row r="720">
      <c r="B720" s="6"/>
    </row>
    <row r="721">
      <c r="B721" s="6"/>
    </row>
    <row r="722">
      <c r="B722" s="6"/>
    </row>
    <row r="723">
      <c r="B723" s="6"/>
    </row>
    <row r="724">
      <c r="B724" s="6"/>
    </row>
    <row r="725">
      <c r="B725" s="6"/>
    </row>
    <row r="726">
      <c r="B726" s="6"/>
    </row>
    <row r="727">
      <c r="B727" s="6"/>
    </row>
    <row r="728">
      <c r="B728" s="6"/>
    </row>
    <row r="729">
      <c r="B729" s="6"/>
    </row>
    <row r="730">
      <c r="B730" s="6"/>
    </row>
    <row r="731">
      <c r="B731" s="6"/>
    </row>
    <row r="732">
      <c r="B732" s="6"/>
    </row>
    <row r="733">
      <c r="B733" s="6"/>
    </row>
    <row r="734">
      <c r="B734" s="6"/>
    </row>
    <row r="735">
      <c r="B735" s="6"/>
    </row>
    <row r="736">
      <c r="B736" s="6"/>
    </row>
    <row r="737">
      <c r="B737" s="6"/>
    </row>
    <row r="738">
      <c r="B738" s="6"/>
    </row>
    <row r="739">
      <c r="B739" s="6"/>
    </row>
    <row r="740">
      <c r="B740" s="6"/>
    </row>
    <row r="741">
      <c r="B741" s="6"/>
    </row>
    <row r="742">
      <c r="B742" s="6"/>
    </row>
    <row r="743">
      <c r="B743" s="6"/>
    </row>
    <row r="744">
      <c r="B744" s="6"/>
    </row>
    <row r="745">
      <c r="B745" s="6"/>
    </row>
    <row r="746">
      <c r="B746" s="6"/>
    </row>
    <row r="747">
      <c r="B747" s="6"/>
    </row>
    <row r="748">
      <c r="B748" s="6"/>
    </row>
    <row r="749">
      <c r="B749" s="6"/>
    </row>
    <row r="750">
      <c r="B750" s="6"/>
    </row>
    <row r="751">
      <c r="B751" s="6"/>
    </row>
    <row r="752">
      <c r="B752" s="6"/>
    </row>
    <row r="753">
      <c r="B753" s="6"/>
    </row>
    <row r="754">
      <c r="B754" s="6"/>
    </row>
    <row r="755">
      <c r="B755" s="6"/>
    </row>
    <row r="756">
      <c r="B756" s="6"/>
    </row>
    <row r="757">
      <c r="B757" s="6"/>
    </row>
    <row r="758">
      <c r="B758" s="6"/>
    </row>
    <row r="759">
      <c r="B759" s="6"/>
    </row>
    <row r="760">
      <c r="B760" s="6"/>
    </row>
    <row r="761">
      <c r="B761" s="6"/>
    </row>
    <row r="762">
      <c r="B762" s="6"/>
    </row>
    <row r="763">
      <c r="B763" s="6"/>
    </row>
    <row r="764">
      <c r="B764" s="6"/>
    </row>
    <row r="765">
      <c r="B765" s="6"/>
    </row>
    <row r="766">
      <c r="B766" s="6"/>
    </row>
    <row r="767">
      <c r="B767" s="6"/>
    </row>
    <row r="768">
      <c r="B768" s="6"/>
    </row>
    <row r="769">
      <c r="B769" s="6"/>
    </row>
    <row r="770">
      <c r="B770" s="6"/>
    </row>
    <row r="771">
      <c r="B771" s="6"/>
    </row>
    <row r="772">
      <c r="B772" s="6"/>
    </row>
    <row r="773">
      <c r="B773" s="6"/>
    </row>
    <row r="774">
      <c r="B774" s="6"/>
    </row>
    <row r="775">
      <c r="B775" s="6"/>
    </row>
    <row r="776">
      <c r="B776" s="6"/>
    </row>
    <row r="777">
      <c r="B777" s="6"/>
    </row>
    <row r="778">
      <c r="B778" s="6"/>
    </row>
    <row r="779">
      <c r="B779" s="6"/>
    </row>
    <row r="780">
      <c r="B780" s="6"/>
    </row>
    <row r="781">
      <c r="B781" s="6"/>
    </row>
    <row r="782">
      <c r="B782" s="6"/>
    </row>
    <row r="783">
      <c r="B783" s="6"/>
    </row>
    <row r="784">
      <c r="B784" s="6"/>
    </row>
    <row r="785">
      <c r="B785" s="6"/>
    </row>
    <row r="786">
      <c r="B786" s="6"/>
    </row>
    <row r="787">
      <c r="B787" s="6"/>
    </row>
    <row r="788">
      <c r="B788" s="6"/>
    </row>
    <row r="789">
      <c r="B789" s="6"/>
    </row>
    <row r="790">
      <c r="B790" s="6"/>
    </row>
    <row r="791">
      <c r="B791" s="6"/>
    </row>
    <row r="792">
      <c r="B792" s="6"/>
    </row>
    <row r="793">
      <c r="B793" s="6"/>
    </row>
    <row r="794">
      <c r="B794" s="6"/>
    </row>
    <row r="795">
      <c r="B795" s="6"/>
    </row>
    <row r="796">
      <c r="B796" s="6"/>
    </row>
    <row r="797">
      <c r="B797" s="6"/>
    </row>
    <row r="798">
      <c r="B798" s="6"/>
    </row>
    <row r="799">
      <c r="B799" s="6"/>
    </row>
    <row r="800">
      <c r="B800" s="6"/>
    </row>
    <row r="801">
      <c r="B801" s="6"/>
    </row>
    <row r="802">
      <c r="B802" s="6"/>
    </row>
    <row r="803">
      <c r="B803" s="6"/>
    </row>
    <row r="804">
      <c r="B804" s="6"/>
    </row>
    <row r="805">
      <c r="B805" s="6"/>
    </row>
    <row r="806">
      <c r="B806" s="6"/>
    </row>
    <row r="807">
      <c r="B807" s="6"/>
    </row>
    <row r="808">
      <c r="B808" s="6"/>
    </row>
    <row r="809">
      <c r="B809" s="6"/>
    </row>
    <row r="810">
      <c r="B810" s="6"/>
    </row>
    <row r="811">
      <c r="B811" s="6"/>
    </row>
    <row r="812">
      <c r="B812" s="6"/>
    </row>
    <row r="813">
      <c r="B813" s="6"/>
    </row>
    <row r="814">
      <c r="B814" s="6"/>
    </row>
    <row r="815">
      <c r="B815" s="6"/>
    </row>
    <row r="816">
      <c r="B816" s="6"/>
    </row>
    <row r="817">
      <c r="B817" s="6"/>
    </row>
    <row r="818">
      <c r="B818" s="6"/>
    </row>
    <row r="819">
      <c r="B819" s="6"/>
    </row>
    <row r="820">
      <c r="B820" s="6"/>
    </row>
    <row r="821">
      <c r="B821" s="6"/>
    </row>
    <row r="822">
      <c r="B822" s="6"/>
    </row>
    <row r="823">
      <c r="B823" s="6"/>
    </row>
    <row r="824">
      <c r="B824" s="6"/>
    </row>
    <row r="825">
      <c r="B825" s="6"/>
    </row>
    <row r="826">
      <c r="B826" s="6"/>
    </row>
    <row r="827">
      <c r="B827" s="6"/>
    </row>
    <row r="828">
      <c r="B828" s="6"/>
    </row>
    <row r="829">
      <c r="B829" s="6"/>
    </row>
    <row r="830">
      <c r="B830" s="6"/>
    </row>
    <row r="831">
      <c r="B831" s="6"/>
    </row>
    <row r="832">
      <c r="B832" s="6"/>
    </row>
    <row r="833">
      <c r="B833" s="6"/>
    </row>
    <row r="834">
      <c r="B834" s="6"/>
    </row>
    <row r="835">
      <c r="B835" s="6"/>
    </row>
    <row r="836">
      <c r="B836" s="6"/>
    </row>
    <row r="837">
      <c r="B837" s="6"/>
    </row>
    <row r="838">
      <c r="B838" s="6"/>
    </row>
    <row r="839">
      <c r="B839" s="6"/>
    </row>
    <row r="840">
      <c r="B840" s="6"/>
    </row>
    <row r="841">
      <c r="B841" s="6"/>
    </row>
    <row r="842">
      <c r="B842" s="6"/>
    </row>
    <row r="843">
      <c r="B843" s="6"/>
    </row>
    <row r="844">
      <c r="B844" s="6"/>
    </row>
    <row r="845">
      <c r="B845" s="6"/>
    </row>
    <row r="846">
      <c r="B846" s="6"/>
    </row>
    <row r="847">
      <c r="B847" s="6"/>
    </row>
    <row r="848">
      <c r="B848" s="6"/>
    </row>
    <row r="849">
      <c r="B849" s="6"/>
    </row>
    <row r="850">
      <c r="B850" s="6"/>
    </row>
    <row r="851">
      <c r="B851" s="6"/>
    </row>
    <row r="852">
      <c r="B852" s="6"/>
    </row>
    <row r="853">
      <c r="B853" s="6"/>
    </row>
    <row r="854">
      <c r="B854" s="6"/>
    </row>
    <row r="855">
      <c r="B855" s="6"/>
    </row>
    <row r="856">
      <c r="B856" s="6"/>
    </row>
    <row r="857">
      <c r="B857" s="6"/>
    </row>
    <row r="858">
      <c r="B858" s="6"/>
    </row>
    <row r="859">
      <c r="B859" s="6"/>
    </row>
    <row r="860">
      <c r="B860" s="6"/>
    </row>
    <row r="861">
      <c r="B861" s="6"/>
    </row>
    <row r="862">
      <c r="B862" s="6"/>
    </row>
    <row r="863">
      <c r="B863" s="6"/>
    </row>
    <row r="864">
      <c r="B864" s="6"/>
    </row>
    <row r="865">
      <c r="B865" s="6"/>
    </row>
    <row r="866">
      <c r="B866" s="6"/>
    </row>
    <row r="867">
      <c r="B867" s="6"/>
    </row>
    <row r="868">
      <c r="B868" s="6"/>
    </row>
    <row r="869">
      <c r="B869" s="6"/>
    </row>
    <row r="870">
      <c r="B870" s="6"/>
    </row>
    <row r="871">
      <c r="B871" s="6"/>
    </row>
    <row r="872">
      <c r="B872" s="6"/>
    </row>
    <row r="873">
      <c r="B873" s="6"/>
    </row>
    <row r="874">
      <c r="B874" s="6"/>
    </row>
    <row r="875">
      <c r="B875" s="6"/>
    </row>
    <row r="876">
      <c r="B876" s="6"/>
    </row>
    <row r="877">
      <c r="B877" s="6"/>
    </row>
    <row r="878">
      <c r="B878" s="6"/>
    </row>
    <row r="879">
      <c r="B879" s="6"/>
    </row>
    <row r="880">
      <c r="B880" s="6"/>
    </row>
    <row r="881">
      <c r="B881" s="6"/>
    </row>
    <row r="882">
      <c r="B882" s="6"/>
    </row>
    <row r="883">
      <c r="B883" s="6"/>
    </row>
    <row r="884">
      <c r="B884" s="6"/>
    </row>
    <row r="885">
      <c r="B885" s="6"/>
    </row>
    <row r="886">
      <c r="B886" s="6"/>
    </row>
    <row r="887">
      <c r="B887" s="6"/>
    </row>
    <row r="888">
      <c r="B888" s="6"/>
    </row>
    <row r="889">
      <c r="B889" s="6"/>
    </row>
    <row r="890">
      <c r="B890" s="6"/>
    </row>
    <row r="891">
      <c r="B891" s="6"/>
    </row>
    <row r="892">
      <c r="B892" s="6"/>
    </row>
    <row r="893">
      <c r="B893" s="6"/>
    </row>
    <row r="894">
      <c r="B894" s="6"/>
    </row>
    <row r="895">
      <c r="B895" s="6"/>
    </row>
    <row r="896">
      <c r="B896" s="6"/>
    </row>
    <row r="897">
      <c r="B897" s="6"/>
    </row>
    <row r="898">
      <c r="B898" s="6"/>
    </row>
    <row r="899">
      <c r="B899" s="6"/>
    </row>
    <row r="900">
      <c r="B900" s="6"/>
    </row>
    <row r="901">
      <c r="B901" s="6"/>
    </row>
    <row r="902">
      <c r="B902" s="6"/>
    </row>
    <row r="903">
      <c r="B903" s="6"/>
    </row>
    <row r="904">
      <c r="B904" s="6"/>
    </row>
    <row r="905">
      <c r="B905" s="6"/>
    </row>
    <row r="906">
      <c r="B906" s="6"/>
    </row>
    <row r="907">
      <c r="B907" s="6"/>
    </row>
    <row r="908">
      <c r="B908" s="6"/>
    </row>
    <row r="909">
      <c r="B909" s="6"/>
    </row>
    <row r="910">
      <c r="B910" s="6"/>
    </row>
    <row r="911">
      <c r="B911" s="6"/>
    </row>
    <row r="912">
      <c r="B912" s="6"/>
    </row>
    <row r="913">
      <c r="B913" s="6"/>
    </row>
    <row r="914">
      <c r="B914" s="6"/>
    </row>
    <row r="915">
      <c r="B915" s="6"/>
    </row>
    <row r="916">
      <c r="B916" s="6"/>
    </row>
    <row r="917">
      <c r="B917" s="6"/>
    </row>
    <row r="918">
      <c r="B918" s="6"/>
    </row>
    <row r="919">
      <c r="B919" s="6"/>
    </row>
    <row r="920">
      <c r="B920" s="6"/>
    </row>
    <row r="921">
      <c r="B921" s="6"/>
    </row>
    <row r="922">
      <c r="B922" s="6"/>
    </row>
    <row r="923">
      <c r="B923" s="6"/>
    </row>
    <row r="924">
      <c r="B924" s="6"/>
    </row>
    <row r="925">
      <c r="B925" s="6"/>
    </row>
    <row r="926">
      <c r="B926" s="6"/>
    </row>
    <row r="927">
      <c r="B927" s="6"/>
    </row>
    <row r="928">
      <c r="B928" s="6"/>
    </row>
    <row r="929">
      <c r="B929" s="6"/>
    </row>
    <row r="930">
      <c r="B930" s="6"/>
    </row>
    <row r="931">
      <c r="B931" s="6"/>
    </row>
    <row r="932">
      <c r="B932" s="6"/>
    </row>
    <row r="933">
      <c r="B933" s="6"/>
    </row>
    <row r="934">
      <c r="B934" s="6"/>
    </row>
    <row r="935">
      <c r="B935" s="6"/>
    </row>
    <row r="936">
      <c r="B936" s="6"/>
    </row>
    <row r="937">
      <c r="B937" s="6"/>
    </row>
    <row r="938">
      <c r="B938" s="6"/>
    </row>
    <row r="939">
      <c r="B939" s="6"/>
    </row>
    <row r="940">
      <c r="B940" s="6"/>
    </row>
    <row r="941">
      <c r="B941" s="6"/>
    </row>
    <row r="942">
      <c r="B942" s="6"/>
    </row>
    <row r="943">
      <c r="B943" s="6"/>
    </row>
    <row r="944">
      <c r="B944" s="6"/>
    </row>
    <row r="945">
      <c r="B945" s="6"/>
    </row>
    <row r="946">
      <c r="B946" s="6"/>
    </row>
    <row r="947">
      <c r="B947" s="6"/>
    </row>
    <row r="948">
      <c r="B948" s="6"/>
    </row>
    <row r="949">
      <c r="B949" s="6"/>
    </row>
    <row r="950">
      <c r="B950" s="6"/>
    </row>
    <row r="951">
      <c r="B951" s="6"/>
    </row>
    <row r="952">
      <c r="B952" s="6"/>
    </row>
    <row r="953">
      <c r="B953" s="6"/>
    </row>
    <row r="954">
      <c r="B954" s="6"/>
    </row>
    <row r="955">
      <c r="B955" s="6"/>
    </row>
    <row r="956">
      <c r="B956" s="6"/>
    </row>
    <row r="957">
      <c r="B957" s="6"/>
    </row>
    <row r="958">
      <c r="B958" s="6"/>
    </row>
    <row r="959">
      <c r="B959" s="6"/>
    </row>
    <row r="960">
      <c r="B960" s="6"/>
    </row>
    <row r="961">
      <c r="B961" s="6"/>
    </row>
    <row r="962">
      <c r="B962" s="6"/>
    </row>
    <row r="963">
      <c r="B963" s="6"/>
    </row>
    <row r="964">
      <c r="B964" s="6"/>
    </row>
    <row r="965">
      <c r="B965" s="6"/>
    </row>
    <row r="966">
      <c r="B966" s="6"/>
    </row>
    <row r="967">
      <c r="B967" s="6"/>
    </row>
    <row r="968">
      <c r="B968" s="6"/>
    </row>
    <row r="969">
      <c r="B969" s="6"/>
    </row>
    <row r="970">
      <c r="B970" s="6"/>
    </row>
    <row r="971">
      <c r="B971" s="6"/>
    </row>
    <row r="972">
      <c r="B972" s="6"/>
    </row>
    <row r="973">
      <c r="B973" s="6"/>
    </row>
    <row r="974">
      <c r="B974" s="6"/>
    </row>
    <row r="975">
      <c r="B975" s="6"/>
    </row>
    <row r="976">
      <c r="B976" s="6"/>
    </row>
    <row r="977">
      <c r="B977" s="6"/>
    </row>
    <row r="978">
      <c r="B978" s="6"/>
    </row>
    <row r="979">
      <c r="B979" s="6"/>
    </row>
    <row r="980">
      <c r="B980" s="6"/>
    </row>
    <row r="981">
      <c r="B981" s="6"/>
    </row>
    <row r="982">
      <c r="B982" s="6"/>
    </row>
    <row r="983">
      <c r="B983" s="6"/>
    </row>
    <row r="984">
      <c r="B984" s="6"/>
    </row>
    <row r="985">
      <c r="B985" s="6"/>
    </row>
    <row r="986">
      <c r="B986" s="6"/>
    </row>
    <row r="987">
      <c r="B987" s="6"/>
    </row>
    <row r="988">
      <c r="B988" s="6"/>
    </row>
    <row r="989">
      <c r="B989" s="6"/>
    </row>
    <row r="990">
      <c r="B990" s="6"/>
    </row>
    <row r="991">
      <c r="B991" s="6"/>
    </row>
    <row r="992">
      <c r="B992" s="6"/>
    </row>
    <row r="993">
      <c r="B993" s="6"/>
    </row>
    <row r="994">
      <c r="B994" s="6"/>
    </row>
    <row r="995">
      <c r="B995" s="6"/>
    </row>
    <row r="996">
      <c r="B996" s="6"/>
    </row>
    <row r="997">
      <c r="B997" s="6"/>
    </row>
    <row r="998">
      <c r="B998" s="6"/>
    </row>
    <row r="999">
      <c r="B999" s="6"/>
    </row>
    <row r="1000">
      <c r="B1000" s="6"/>
    </row>
    <row r="1001">
      <c r="B1001" s="6"/>
    </row>
    <row r="1002">
      <c r="B1002" s="6"/>
    </row>
    <row r="1003">
      <c r="B1003" s="6"/>
    </row>
    <row r="1004">
      <c r="B1004" s="6"/>
    </row>
    <row r="1005">
      <c r="B1005" s="6"/>
    </row>
    <row r="1006">
      <c r="B1006" s="6"/>
    </row>
    <row r="1007">
      <c r="B1007" s="6"/>
    </row>
    <row r="1008">
      <c r="B1008" s="6"/>
    </row>
    <row r="1009">
      <c r="B1009" s="6"/>
    </row>
    <row r="1010">
      <c r="B1010" s="6"/>
    </row>
    <row r="1011">
      <c r="B1011" s="6"/>
    </row>
    <row r="1012">
      <c r="B1012" s="6"/>
    </row>
    <row r="1013">
      <c r="B1013" s="6"/>
    </row>
    <row r="1014">
      <c r="B1014" s="6"/>
    </row>
    <row r="1015">
      <c r="B1015" s="6"/>
    </row>
    <row r="1016">
      <c r="B1016" s="6"/>
    </row>
    <row r="1017">
      <c r="B1017" s="6"/>
    </row>
    <row r="1018">
      <c r="B1018" s="6"/>
    </row>
    <row r="1019">
      <c r="B1019" s="6"/>
    </row>
    <row r="1020">
      <c r="B1020" s="6"/>
    </row>
    <row r="1021">
      <c r="B1021" s="6"/>
    </row>
    <row r="1022">
      <c r="B1022" s="6"/>
    </row>
    <row r="1023">
      <c r="B1023" s="6"/>
    </row>
    <row r="1024">
      <c r="B1024" s="6"/>
    </row>
  </sheetData>
  <mergeCells count="7">
    <mergeCell ref="A3:B3"/>
    <mergeCell ref="A18:B18"/>
    <mergeCell ref="A28:B28"/>
    <mergeCell ref="A41:B41"/>
    <mergeCell ref="A51:B51"/>
    <mergeCell ref="A63:B63"/>
    <mergeCell ref="A84:B84"/>
  </mergeCells>
  <hyperlinks>
    <hyperlink r:id="rId2" ref="B16"/>
  </hyperlinks>
  <drawing r:id="rId3"/>
  <legacy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25"/>
  </cols>
  <sheetData>
    <row r="1">
      <c r="A1" s="1" t="s">
        <v>0</v>
      </c>
    </row>
    <row r="2">
      <c r="A2" s="9" t="s">
        <v>4</v>
      </c>
    </row>
  </sheetData>
  <hyperlinks>
    <hyperlink r:id="rId1" ref="A2"/>
  </hyperlinks>
  <drawing r:id="rId2"/>
</worksheet>
</file>